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lan\Documents\"/>
    </mc:Choice>
  </mc:AlternateContent>
  <bookViews>
    <workbookView xWindow="0" yWindow="0" windowWidth="0" windowHeight="0"/>
  </bookViews>
  <sheets>
    <sheet name="Rekapitulace stavby" sheetId="1" r:id="rId1"/>
    <sheet name="SO 101 - Polní cesta V4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Polní cesta V4'!$C$88:$K$660</definedName>
    <definedName name="_xlnm.Print_Area" localSheetId="1">'SO 101 - Polní cesta V4'!$C$4:$J$39,'SO 101 - Polní cesta V4'!$C$45:$J$70,'SO 101 - Polní cesta V4'!$C$76:$K$660</definedName>
    <definedName name="_xlnm.Print_Titles" localSheetId="1">'SO 101 - Polní cesta V4'!$88:$88</definedName>
    <definedName name="_xlnm._FilterDatabase" localSheetId="2" hidden="1">'VON - Vedlejší a ostatní ...'!$C$79:$K$125</definedName>
    <definedName name="_xlnm.Print_Area" localSheetId="2">'VON - Vedlejší a ostatní ...'!$C$4:$J$39,'VON - Vedlejší a ostatní ...'!$C$45:$J$61,'VON - Vedlejší a ostatní ...'!$C$67:$K$125</definedName>
    <definedName name="_xlnm.Print_Titles" localSheetId="2">'VON - Vedlejší a ostatní ...'!$79:$79</definedName>
    <definedName name="_xlnm.Print_Area" localSheetId="3">'Seznam figur'!$C$4:$G$12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R86"/>
  <c r="P86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658"/>
  <c r="BH658"/>
  <c r="BG658"/>
  <c r="BF658"/>
  <c r="T658"/>
  <c r="T657"/>
  <c r="R658"/>
  <c r="R657"/>
  <c r="P658"/>
  <c r="P657"/>
  <c r="BI654"/>
  <c r="BH654"/>
  <c r="BG654"/>
  <c r="BF654"/>
  <c r="T654"/>
  <c r="R654"/>
  <c r="P654"/>
  <c r="BI650"/>
  <c r="BH650"/>
  <c r="BG650"/>
  <c r="BF650"/>
  <c r="T650"/>
  <c r="R650"/>
  <c r="P650"/>
  <c r="BI647"/>
  <c r="BH647"/>
  <c r="BG647"/>
  <c r="BF647"/>
  <c r="T647"/>
  <c r="R647"/>
  <c r="P647"/>
  <c r="BI644"/>
  <c r="BH644"/>
  <c r="BG644"/>
  <c r="BF644"/>
  <c r="T644"/>
  <c r="R644"/>
  <c r="P644"/>
  <c r="BI638"/>
  <c r="BH638"/>
  <c r="BG638"/>
  <c r="BF638"/>
  <c r="T638"/>
  <c r="R638"/>
  <c r="P638"/>
  <c r="BI631"/>
  <c r="BH631"/>
  <c r="BG631"/>
  <c r="BF631"/>
  <c r="T631"/>
  <c r="R631"/>
  <c r="P631"/>
  <c r="BI625"/>
  <c r="BH625"/>
  <c r="BG625"/>
  <c r="BF625"/>
  <c r="T625"/>
  <c r="R625"/>
  <c r="P625"/>
  <c r="BI620"/>
  <c r="BH620"/>
  <c r="BG620"/>
  <c r="BF620"/>
  <c r="T620"/>
  <c r="R620"/>
  <c r="P620"/>
  <c r="BI615"/>
  <c r="BH615"/>
  <c r="BG615"/>
  <c r="BF615"/>
  <c r="T615"/>
  <c r="R615"/>
  <c r="P615"/>
  <c r="BI611"/>
  <c r="BH611"/>
  <c r="BG611"/>
  <c r="BF611"/>
  <c r="T611"/>
  <c r="R611"/>
  <c r="P611"/>
  <c r="BI608"/>
  <c r="BH608"/>
  <c r="BG608"/>
  <c r="BF608"/>
  <c r="T608"/>
  <c r="R608"/>
  <c r="P608"/>
  <c r="BI605"/>
  <c r="BH605"/>
  <c r="BG605"/>
  <c r="BF605"/>
  <c r="T605"/>
  <c r="R605"/>
  <c r="P605"/>
  <c r="BI601"/>
  <c r="BH601"/>
  <c r="BG601"/>
  <c r="BF601"/>
  <c r="T601"/>
  <c r="R601"/>
  <c r="P601"/>
  <c r="BI597"/>
  <c r="BH597"/>
  <c r="BG597"/>
  <c r="BF597"/>
  <c r="T597"/>
  <c r="R597"/>
  <c r="P597"/>
  <c r="BI592"/>
  <c r="BH592"/>
  <c r="BG592"/>
  <c r="BF592"/>
  <c r="T592"/>
  <c r="R592"/>
  <c r="P592"/>
  <c r="BI586"/>
  <c r="BH586"/>
  <c r="BG586"/>
  <c r="BF586"/>
  <c r="T586"/>
  <c r="R586"/>
  <c r="P586"/>
  <c r="BI580"/>
  <c r="BH580"/>
  <c r="BG580"/>
  <c r="BF580"/>
  <c r="T580"/>
  <c r="R580"/>
  <c r="P580"/>
  <c r="BI574"/>
  <c r="BH574"/>
  <c r="BG574"/>
  <c r="BF574"/>
  <c r="T574"/>
  <c r="R574"/>
  <c r="P574"/>
  <c r="BI569"/>
  <c r="BH569"/>
  <c r="BG569"/>
  <c r="BF569"/>
  <c r="T569"/>
  <c r="R569"/>
  <c r="P569"/>
  <c r="BI561"/>
  <c r="BH561"/>
  <c r="BG561"/>
  <c r="BF561"/>
  <c r="T561"/>
  <c r="R561"/>
  <c r="P561"/>
  <c r="BI554"/>
  <c r="BH554"/>
  <c r="BG554"/>
  <c r="BF554"/>
  <c r="T554"/>
  <c r="R554"/>
  <c r="P554"/>
  <c r="BI548"/>
  <c r="BH548"/>
  <c r="BG548"/>
  <c r="BF548"/>
  <c r="T548"/>
  <c r="R548"/>
  <c r="P548"/>
  <c r="BI543"/>
  <c r="BH543"/>
  <c r="BG543"/>
  <c r="BF543"/>
  <c r="T543"/>
  <c r="R543"/>
  <c r="P543"/>
  <c r="BI535"/>
  <c r="BH535"/>
  <c r="BG535"/>
  <c r="BF535"/>
  <c r="T535"/>
  <c r="R535"/>
  <c r="P535"/>
  <c r="BI529"/>
  <c r="BH529"/>
  <c r="BG529"/>
  <c r="BF529"/>
  <c r="T529"/>
  <c r="R529"/>
  <c r="P529"/>
  <c r="BI522"/>
  <c r="BH522"/>
  <c r="BG522"/>
  <c r="BF522"/>
  <c r="T522"/>
  <c r="R522"/>
  <c r="P522"/>
  <c r="BI514"/>
  <c r="BH514"/>
  <c r="BG514"/>
  <c r="BF514"/>
  <c r="T514"/>
  <c r="R514"/>
  <c r="P514"/>
  <c r="BI507"/>
  <c r="BH507"/>
  <c r="BG507"/>
  <c r="BF507"/>
  <c r="T507"/>
  <c r="R507"/>
  <c r="P507"/>
  <c r="BI500"/>
  <c r="BH500"/>
  <c r="BG500"/>
  <c r="BF500"/>
  <c r="T500"/>
  <c r="R500"/>
  <c r="P500"/>
  <c r="BI489"/>
  <c r="BH489"/>
  <c r="BG489"/>
  <c r="BF489"/>
  <c r="T489"/>
  <c r="R489"/>
  <c r="P489"/>
  <c r="BI483"/>
  <c r="BH483"/>
  <c r="BG483"/>
  <c r="BF483"/>
  <c r="T483"/>
  <c r="R483"/>
  <c r="P483"/>
  <c r="BI476"/>
  <c r="BH476"/>
  <c r="BG476"/>
  <c r="BF476"/>
  <c r="T476"/>
  <c r="R476"/>
  <c r="P476"/>
  <c r="BI466"/>
  <c r="BH466"/>
  <c r="BG466"/>
  <c r="BF466"/>
  <c r="T466"/>
  <c r="R466"/>
  <c r="P466"/>
  <c r="BI457"/>
  <c r="BH457"/>
  <c r="BG457"/>
  <c r="BF457"/>
  <c r="T457"/>
  <c r="R457"/>
  <c r="P457"/>
  <c r="BI449"/>
  <c r="BH449"/>
  <c r="BG449"/>
  <c r="BF449"/>
  <c r="T449"/>
  <c r="R449"/>
  <c r="P449"/>
  <c r="BI441"/>
  <c r="BH441"/>
  <c r="BG441"/>
  <c r="BF441"/>
  <c r="T441"/>
  <c r="R441"/>
  <c r="P441"/>
  <c r="BI433"/>
  <c r="BH433"/>
  <c r="BG433"/>
  <c r="BF433"/>
  <c r="T433"/>
  <c r="R433"/>
  <c r="P433"/>
  <c r="BI427"/>
  <c r="BH427"/>
  <c r="BG427"/>
  <c r="BF427"/>
  <c r="T427"/>
  <c r="R427"/>
  <c r="P427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1"/>
  <c r="BH391"/>
  <c r="BG391"/>
  <c r="BF391"/>
  <c r="T391"/>
  <c r="R391"/>
  <c r="P391"/>
  <c r="BI386"/>
  <c r="BH386"/>
  <c r="BG386"/>
  <c r="BF386"/>
  <c r="T386"/>
  <c r="R386"/>
  <c r="P386"/>
  <c r="BI381"/>
  <c r="BH381"/>
  <c r="BG381"/>
  <c r="BF381"/>
  <c r="T381"/>
  <c r="R381"/>
  <c r="P381"/>
  <c r="BI376"/>
  <c r="BH376"/>
  <c r="BG376"/>
  <c r="BF376"/>
  <c r="T376"/>
  <c r="R376"/>
  <c r="P376"/>
  <c r="BI370"/>
  <c r="BH370"/>
  <c r="BG370"/>
  <c r="BF370"/>
  <c r="T370"/>
  <c r="R370"/>
  <c r="P370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5"/>
  <c r="BH335"/>
  <c r="BG335"/>
  <c r="BF335"/>
  <c r="T335"/>
  <c r="R335"/>
  <c r="P335"/>
  <c r="BI327"/>
  <c r="BH327"/>
  <c r="BG327"/>
  <c r="BF327"/>
  <c r="T327"/>
  <c r="R327"/>
  <c r="P327"/>
  <c r="BI322"/>
  <c r="BH322"/>
  <c r="BG322"/>
  <c r="BF322"/>
  <c r="T322"/>
  <c r="R322"/>
  <c r="P322"/>
  <c r="BI316"/>
  <c r="BH316"/>
  <c r="BG316"/>
  <c r="BF316"/>
  <c r="T316"/>
  <c r="R316"/>
  <c r="P316"/>
  <c r="BI308"/>
  <c r="BH308"/>
  <c r="BG308"/>
  <c r="BF308"/>
  <c r="T308"/>
  <c r="R308"/>
  <c r="P308"/>
  <c r="BI299"/>
  <c r="BH299"/>
  <c r="BG299"/>
  <c r="BF299"/>
  <c r="T299"/>
  <c r="R299"/>
  <c r="P299"/>
  <c r="BI291"/>
  <c r="BH291"/>
  <c r="BG291"/>
  <c r="BF291"/>
  <c r="T291"/>
  <c r="R291"/>
  <c r="P291"/>
  <c r="BI282"/>
  <c r="BH282"/>
  <c r="BG282"/>
  <c r="BF282"/>
  <c r="T282"/>
  <c r="R282"/>
  <c r="P282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4"/>
  <c r="BH254"/>
  <c r="BG254"/>
  <c r="BF254"/>
  <c r="T254"/>
  <c r="R254"/>
  <c r="P254"/>
  <c r="BI246"/>
  <c r="BH246"/>
  <c r="BG246"/>
  <c r="BF246"/>
  <c r="T246"/>
  <c r="R246"/>
  <c r="P246"/>
  <c r="BI238"/>
  <c r="BH238"/>
  <c r="BG238"/>
  <c r="BF238"/>
  <c r="T238"/>
  <c r="R238"/>
  <c r="P238"/>
  <c r="BI230"/>
  <c r="BH230"/>
  <c r="BG230"/>
  <c r="BF230"/>
  <c r="T230"/>
  <c r="R230"/>
  <c r="P230"/>
  <c r="BI224"/>
  <c r="BH224"/>
  <c r="BG224"/>
  <c r="BF224"/>
  <c r="T224"/>
  <c r="R224"/>
  <c r="P224"/>
  <c r="BI204"/>
  <c r="BH204"/>
  <c r="BG204"/>
  <c r="BF204"/>
  <c r="T204"/>
  <c r="R204"/>
  <c r="P204"/>
  <c r="BI186"/>
  <c r="BH186"/>
  <c r="BG186"/>
  <c r="BF186"/>
  <c r="T186"/>
  <c r="R186"/>
  <c r="P186"/>
  <c r="BI168"/>
  <c r="BH168"/>
  <c r="BG168"/>
  <c r="BF168"/>
  <c r="T168"/>
  <c r="R168"/>
  <c r="P168"/>
  <c r="BI148"/>
  <c r="BH148"/>
  <c r="BG148"/>
  <c r="BF148"/>
  <c r="T148"/>
  <c r="R148"/>
  <c r="P148"/>
  <c r="BI136"/>
  <c r="BH136"/>
  <c r="BG136"/>
  <c r="BF136"/>
  <c r="T136"/>
  <c r="R136"/>
  <c r="P136"/>
  <c r="BI130"/>
  <c r="BH130"/>
  <c r="BG130"/>
  <c r="BF130"/>
  <c r="T130"/>
  <c r="R130"/>
  <c r="P130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BK647"/>
  <c r="J569"/>
  <c r="J441"/>
  <c r="J335"/>
  <c r="J620"/>
  <c r="BK386"/>
  <c r="BK148"/>
  <c r="BK466"/>
  <c r="J308"/>
  <c r="BK644"/>
  <c r="J417"/>
  <c i="3" r="J82"/>
  <c i="2" r="BK620"/>
  <c r="J500"/>
  <c r="J408"/>
  <c r="BK168"/>
  <c r="J561"/>
  <c r="BK299"/>
  <c r="J647"/>
  <c r="BK514"/>
  <c r="BK282"/>
  <c i="1" r="AS54"/>
  <c i="3" r="BK91"/>
  <c i="2" r="BK625"/>
  <c r="BK507"/>
  <c r="BK457"/>
  <c r="BK274"/>
  <c r="J507"/>
  <c r="J246"/>
  <c r="J597"/>
  <c r="J344"/>
  <c r="BK97"/>
  <c r="J529"/>
  <c r="J381"/>
  <c r="BK130"/>
  <c i="3" r="BK86"/>
  <c r="J91"/>
  <c i="2" r="J514"/>
  <c r="BK381"/>
  <c r="J650"/>
  <c r="J449"/>
  <c r="BK322"/>
  <c r="BK631"/>
  <c r="BK391"/>
  <c r="J204"/>
  <c i="3" r="J116"/>
  <c i="2" r="J625"/>
  <c r="J483"/>
  <c r="BK403"/>
  <c r="BK136"/>
  <c r="BK529"/>
  <c r="J364"/>
  <c r="BK638"/>
  <c r="BK376"/>
  <c r="BK92"/>
  <c r="J457"/>
  <c r="J327"/>
  <c r="J115"/>
  <c i="3" r="J86"/>
  <c i="2" r="J592"/>
  <c r="BK476"/>
  <c r="BK344"/>
  <c r="BK615"/>
  <c r="J412"/>
  <c r="J230"/>
  <c r="BK569"/>
  <c r="BK327"/>
  <c r="BK554"/>
  <c r="BK359"/>
  <c r="J136"/>
  <c i="3" r="J99"/>
  <c r="BK95"/>
  <c i="2" r="J580"/>
  <c r="J370"/>
  <c r="BK120"/>
  <c r="J586"/>
  <c r="J391"/>
  <c r="BK186"/>
  <c r="J543"/>
  <c r="J238"/>
  <c r="BK654"/>
  <c r="BK441"/>
  <c r="BK291"/>
  <c i="3" r="BK110"/>
  <c i="2" r="BK592"/>
  <c r="J476"/>
  <c r="BK308"/>
  <c r="BK611"/>
  <c r="J403"/>
  <c r="J168"/>
  <c r="BK601"/>
  <c r="J349"/>
  <c r="J102"/>
  <c r="J601"/>
  <c r="BK543"/>
  <c r="BK354"/>
  <c r="BK111"/>
  <c r="BK489"/>
  <c r="J282"/>
  <c r="BK586"/>
  <c r="BK335"/>
  <c r="BK115"/>
  <c r="J574"/>
  <c r="BK269"/>
  <c i="3" r="BK116"/>
  <c i="2" r="BK650"/>
  <c r="J535"/>
  <c r="BK364"/>
  <c r="J130"/>
  <c r="BK522"/>
  <c r="J376"/>
  <c r="J111"/>
  <c r="J427"/>
  <c r="J186"/>
  <c r="BK449"/>
  <c r="J316"/>
  <c r="J92"/>
  <c i="3" r="J110"/>
  <c i="2" r="J654"/>
  <c r="BK548"/>
  <c r="BK422"/>
  <c r="J148"/>
  <c r="BK535"/>
  <c r="BK370"/>
  <c r="BK107"/>
  <c r="BK433"/>
  <c r="BK316"/>
  <c r="J615"/>
  <c r="BK412"/>
  <c r="BK230"/>
  <c i="3" r="BK121"/>
  <c i="2" r="J658"/>
  <c r="J398"/>
  <c r="BK204"/>
  <c r="J548"/>
  <c r="J274"/>
  <c r="BK102"/>
  <c r="BK500"/>
  <c r="J299"/>
  <c i="3" r="J95"/>
  <c i="2" r="J611"/>
  <c r="J522"/>
  <c r="BK417"/>
  <c r="J254"/>
  <c r="BK574"/>
  <c r="J422"/>
  <c r="BK238"/>
  <c r="BK561"/>
  <c r="J224"/>
  <c r="BK605"/>
  <c r="J386"/>
  <c r="BK224"/>
  <c i="3" r="BK105"/>
  <c i="2" r="J605"/>
  <c r="BK427"/>
  <c r="J269"/>
  <c r="J638"/>
  <c r="BK483"/>
  <c r="BK254"/>
  <c r="J608"/>
  <c r="J359"/>
  <c r="J107"/>
  <c r="BK408"/>
  <c r="BK246"/>
  <c i="3" r="J105"/>
  <c r="BK82"/>
  <c i="2" r="BK608"/>
  <c r="J489"/>
  <c r="BK349"/>
  <c r="J631"/>
  <c r="J466"/>
  <c r="J291"/>
  <c r="J644"/>
  <c r="BK398"/>
  <c r="J120"/>
  <c r="BK597"/>
  <c r="J322"/>
  <c r="J97"/>
  <c i="3" r="BK99"/>
  <c i="2" r="J554"/>
  <c r="BK264"/>
  <c r="BK580"/>
  <c r="J354"/>
  <c r="BK658"/>
  <c r="J433"/>
  <c r="J264"/>
  <c i="3" r="J121"/>
  <c i="2" l="1" r="BK91"/>
  <c r="J91"/>
  <c r="J61"/>
  <c r="T307"/>
  <c r="R348"/>
  <c r="P407"/>
  <c r="P432"/>
  <c r="T568"/>
  <c r="T591"/>
  <c r="T643"/>
  <c i="3" r="BK81"/>
  <c r="BK80"/>
  <c r="J80"/>
  <c r="J59"/>
  <c i="2" r="P91"/>
  <c r="BK307"/>
  <c r="J307"/>
  <c r="J62"/>
  <c r="BK348"/>
  <c r="J348"/>
  <c r="J63"/>
  <c r="R407"/>
  <c r="T432"/>
  <c r="BK568"/>
  <c r="J568"/>
  <c r="J66"/>
  <c r="BK591"/>
  <c r="J591"/>
  <c r="J67"/>
  <c r="BK643"/>
  <c r="J643"/>
  <c r="J68"/>
  <c i="3" r="R81"/>
  <c r="R80"/>
  <c i="2" r="T91"/>
  <c r="R307"/>
  <c r="P348"/>
  <c r="BK407"/>
  <c r="J407"/>
  <c r="J64"/>
  <c r="R432"/>
  <c r="P568"/>
  <c r="P591"/>
  <c r="P643"/>
  <c i="3" r="T81"/>
  <c r="T80"/>
  <c i="2" r="R91"/>
  <c r="P307"/>
  <c r="T348"/>
  <c r="T407"/>
  <c r="BK432"/>
  <c r="J432"/>
  <c r="J65"/>
  <c r="R568"/>
  <c r="R591"/>
  <c r="R643"/>
  <c i="3" r="P81"/>
  <c r="P80"/>
  <c i="1" r="AU56"/>
  <c i="2" r="BK657"/>
  <c r="J657"/>
  <c r="J69"/>
  <c i="3" r="E48"/>
  <c r="J52"/>
  <c r="F55"/>
  <c r="BE86"/>
  <c r="BE82"/>
  <c r="BE95"/>
  <c r="BE105"/>
  <c r="BE116"/>
  <c r="BE91"/>
  <c r="BE99"/>
  <c r="BE110"/>
  <c r="BE121"/>
  <c i="2" r="E48"/>
  <c r="BE102"/>
  <c r="BE136"/>
  <c r="BE148"/>
  <c r="BE168"/>
  <c r="BE224"/>
  <c r="BE246"/>
  <c r="BE274"/>
  <c r="BE335"/>
  <c r="BE364"/>
  <c r="BE398"/>
  <c r="BE422"/>
  <c r="BE476"/>
  <c r="BE483"/>
  <c r="BE507"/>
  <c r="BE514"/>
  <c r="BE535"/>
  <c r="BE543"/>
  <c r="BE561"/>
  <c r="BE580"/>
  <c r="BE620"/>
  <c r="BE647"/>
  <c r="F55"/>
  <c r="BE107"/>
  <c r="BE111"/>
  <c r="BE120"/>
  <c r="BE130"/>
  <c r="BE230"/>
  <c r="BE264"/>
  <c r="BE291"/>
  <c r="BE370"/>
  <c r="BE403"/>
  <c r="BE412"/>
  <c r="BE417"/>
  <c r="BE433"/>
  <c r="BE457"/>
  <c r="BE489"/>
  <c r="BE500"/>
  <c r="BE529"/>
  <c r="BE586"/>
  <c r="BE601"/>
  <c r="BE605"/>
  <c r="BE625"/>
  <c r="BE631"/>
  <c r="BE654"/>
  <c r="J52"/>
  <c r="BE92"/>
  <c r="BE97"/>
  <c r="BE115"/>
  <c r="BE269"/>
  <c r="BE316"/>
  <c r="BE327"/>
  <c r="BE344"/>
  <c r="BE349"/>
  <c r="BE354"/>
  <c r="BE359"/>
  <c r="BE427"/>
  <c r="BE441"/>
  <c r="BE449"/>
  <c r="BE574"/>
  <c r="BE597"/>
  <c r="BE608"/>
  <c r="BE644"/>
  <c r="BE650"/>
  <c r="BE658"/>
  <c r="BE186"/>
  <c r="BE204"/>
  <c r="BE238"/>
  <c r="BE254"/>
  <c r="BE282"/>
  <c r="BE299"/>
  <c r="BE308"/>
  <c r="BE322"/>
  <c r="BE376"/>
  <c r="BE381"/>
  <c r="BE386"/>
  <c r="BE391"/>
  <c r="BE408"/>
  <c r="BE466"/>
  <c r="BE522"/>
  <c r="BE548"/>
  <c r="BE554"/>
  <c r="BE569"/>
  <c r="BE592"/>
  <c r="BE611"/>
  <c r="BE615"/>
  <c r="BE638"/>
  <c i="3" r="F37"/>
  <c i="1" r="BD56"/>
  <c i="2" r="F36"/>
  <c i="1" r="BC55"/>
  <c i="3" r="F34"/>
  <c i="1" r="BA56"/>
  <c i="2" r="F34"/>
  <c i="1" r="BA55"/>
  <c i="3" r="F35"/>
  <c i="1" r="BB56"/>
  <c i="2" r="J34"/>
  <c i="1" r="AW55"/>
  <c i="3" r="F36"/>
  <c i="1" r="BC56"/>
  <c i="3" r="J34"/>
  <c i="1" r="AW56"/>
  <c i="2" r="F35"/>
  <c i="1" r="BB55"/>
  <c i="2" r="F37"/>
  <c i="1" r="BD55"/>
  <c i="2" l="1" r="T90"/>
  <c r="T89"/>
  <c r="P90"/>
  <c r="P89"/>
  <c i="1" r="AU55"/>
  <c i="2" r="R90"/>
  <c r="R89"/>
  <c r="BK90"/>
  <c r="BK89"/>
  <c r="J89"/>
  <c r="J59"/>
  <c i="3" r="J81"/>
  <c r="J60"/>
  <c i="2" r="F33"/>
  <c i="1" r="AZ55"/>
  <c i="3" r="J30"/>
  <c i="1" r="AG56"/>
  <c r="AU54"/>
  <c r="BA54"/>
  <c r="W30"/>
  <c i="2" r="J33"/>
  <c i="1" r="AV55"/>
  <c r="AT55"/>
  <c r="BB54"/>
  <c r="W31"/>
  <c r="BC54"/>
  <c r="W32"/>
  <c i="3" r="J33"/>
  <c i="1" r="AV56"/>
  <c r="AT56"/>
  <c r="AN56"/>
  <c r="BD54"/>
  <c r="W33"/>
  <c i="3" r="F33"/>
  <c i="1" r="AZ56"/>
  <c i="2" l="1" r="J90"/>
  <c r="J60"/>
  <c i="3" r="J39"/>
  <c i="2" r="J30"/>
  <c i="1" r="AG55"/>
  <c r="AG54"/>
  <c r="AK26"/>
  <c r="AY54"/>
  <c r="AW54"/>
  <c r="AK30"/>
  <c r="AX54"/>
  <c r="AZ54"/>
  <c r="W29"/>
  <c i="2" l="1" r="J3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<sst xmlns="http://schemas.openxmlformats.org/spreadsheetml/2006/main">
  <si>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</si>
  <si>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</si>
  <si>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</si>
  <si>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</si>
  <si>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</si>
  <si>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{19bb0df0-c73b-4d08-abec-5c0dfa7b456b}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</si>
  <si>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</si>
  <si>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</si>
  <si>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</si>
  <si>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</si>
  <si>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</si>
  <si>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</si>
  <si>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</si>
  <si>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</si>
  <si>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</si>
  <si>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</si>
  <si>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</si>
  <si>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V4 v k.ú. Plch</t>
  </si>
  <si>
    <t>KSO:</t>
  </si>
  <si>
    <t>822 29</t>
  </si>
  <si>
    <t>CC-CZ:</t>
  </si>
  <si>
    <t>21121</t>
  </si>
  <si>
    <t>Místo:</t>
  </si>
  <si>
    <t>Plch</t>
  </si>
  <si>
    <t>Datum:</t>
  </si>
  <si>
    <t>23. 6. 2022</t>
  </si>
  <si>
    <t>CZ-CPA:</t>
  </si>
  <si>
    <t>42.11.1</t>
  </si>
  <si>
    <t>Zadavatel:</t>
  </si>
  <si>
    <t>IČ:</t>
  </si>
  <si>
    <t>01312774</t>
  </si>
  <si>
    <t>ČR- SPÚ, KPÚ pobočka Parduice</t>
  </si>
  <si>
    <t>DIČ:</t>
  </si>
  <si>
    <t/>
  </si>
  <si>
    <t>Uchazeč:</t>
  </si>
  <si>
    <t>Vyplň údaj</t>
  </si>
  <si>
    <t>Projektant:</t>
  </si>
  <si>
    <t>25935721</t>
  </si>
  <si>
    <t>SELLA&amp;AGRETA s.r.o.</t>
  </si>
  <si>
    <t>CZ25935721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</si>
  <si>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</si>
  <si>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</si>
  <si>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</si>
  <si>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</si>
  <si>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</si>
  <si>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</si>
  <si>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</si>
  <si>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</si>
  <si>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</si>
  <si>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</si>
  <si>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</si>
  <si>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</si>
  <si>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</si>
  <si>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</si>
  <si>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</si>
  <si>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</si>
  <si>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</si>
  <si>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</si>
  <si>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</si>
  <si>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</si>
  <si>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</si>
  <si>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</si>
  <si>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</si>
  <si>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</si>
  <si>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</si>
  <si>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</si>
  <si>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</si>
  <si>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</si>
  <si>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</si>
  <si>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</si>
  <si>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</si>
  <si>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</si>
  <si>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</si>
  <si>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</si>
  <si>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</si>
  <si>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</si>
  <si>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</si>
  <si>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</si>
  <si>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</si>
  <si>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</si>
  <si>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</si>
  <si>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</si>
  <si>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</si>
  <si>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</si>
  <si>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V4</t>
  </si>
  <si>
    <t>STA</t>
  </si>
  <si>
    <t>1</t>
  </si>
  <si>
    <t>{50b1c272-3067-4d47-a4d4-298fb166dd46}</t>
  </si>
  <si>
    <t>2</t>
  </si>
  <si>
    <t>VON</t>
  </si>
  <si>
    <t>Vedlejší a ostatní náklady</t>
  </si>
  <si>
    <t>{0ae69809-a583-451d-a9a0-354dcaabb0ec}</t>
  </si>
  <si>
    <t>822 29 3</t>
  </si>
  <si>
    <t>KRYCÍ LIST SOUPISU PRACÍ</t>
  </si>
  <si>
    <t>Objekt:</t>
  </si>
  <si>
    <t>SO 101 - Polní cesta V4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</si>
  <si>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</si>
  <si>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</si>
  <si>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</si>
  <si>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</si>
  <si>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</si>
  <si>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</si>
  <si>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</si>
  <si>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</si>
  <si>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</si>
  <si>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</si>
  <si>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</si>
  <si>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</si>
  <si>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</si>
  <si>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</si>
  <si>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</si>
  <si>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</si>
  <si>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</si>
  <si>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</si>
  <si>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</si>
  <si>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</si>
  <si>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</si>
  <si>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</si>
  <si>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</si>
  <si>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</si>
  <si>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</si>
  <si>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</si>
  <si>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</si>
  <si>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</si>
  <si>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</si>
  <si>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</si>
  <si>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</si>
  <si>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</si>
  <si>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</si>
  <si>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</si>
  <si>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</si>
  <si>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2022 02</t>
  </si>
  <si>
    <t>4</t>
  </si>
  <si>
    <t>1289285279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</si>
  <si>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</si>
  <si>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</si>
  <si>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</si>
  <si>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https://podminky.urs.cz/item/CS_URS_2022_02/111251101</t>
  </si>
  <si>
    <t>VV</t>
  </si>
  <si>
    <t>Odstranění náletových keřů a dřevin v trase</t>
  </si>
  <si>
    <t>57</t>
  </si>
  <si>
    <t>112101101</t>
  </si>
  <si>
    <t>Odstranění stromů listnatých průměru kmene přes 100 do 300 mm</t>
  </si>
  <si>
    <t>kus</t>
  </si>
  <si>
    <t>-563425650</t>
  </si>
  <si>
    <t>Odstranění stromů s odřezáním kmene a s odvětvením listnatých, průměru kmene přes 100 do 300 mm</t>
  </si>
  <si>
    <t>https://podminky.urs.cz/item/CS_URS_2022_02/112101101</t>
  </si>
  <si>
    <t>Odstranění stromů u propustku a po trase</t>
  </si>
  <si>
    <t>6</t>
  </si>
  <si>
    <t>3</t>
  </si>
  <si>
    <t>112251101</t>
  </si>
  <si>
    <t>Odstranění pařezů průměru přes 100 do 300 mm</t>
  </si>
  <si>
    <t>-1757679222</t>
  </si>
  <si>
    <t>Odstranění pařezů strojně s jejich vykopáním nebo vytrháním průměru přes 100 do 300 mm</t>
  </si>
  <si>
    <t>https://podminky.urs.cz/item/CS_URS_2022_02/112251101</t>
  </si>
  <si>
    <t>115101201</t>
  </si>
  <si>
    <t>Čerpání vody na dopravní výšku do 10 m průměrný přítok do 500 l/min</t>
  </si>
  <si>
    <t>hod</t>
  </si>
  <si>
    <t>1264233513</t>
  </si>
  <si>
    <t>Čerpání vody na dopravní výšku do 10 m s uvažovaným průměrným přítokem do 500 l/min</t>
  </si>
  <si>
    <t>https://podminky.urs.cz/item/CS_URS_2022_02/115101201</t>
  </si>
  <si>
    <t>40</t>
  </si>
  <si>
    <t>5</t>
  </si>
  <si>
    <t>115101301</t>
  </si>
  <si>
    <t>Pohotovost čerpací soupravy pro dopravní výšku do 10 m přítok do 500 l/min</t>
  </si>
  <si>
    <t>den</t>
  </si>
  <si>
    <t>-451172103</t>
  </si>
  <si>
    <t>Pohotovost záložní čerpací soupravy pro dopravní výšku do 10 m s uvažovaným průměrným přítokem do 500 l/min</t>
  </si>
  <si>
    <t>https://podminky.urs.cz/item/CS_URS_2022_02/115101301</t>
  </si>
  <si>
    <t>121103111</t>
  </si>
  <si>
    <t>Skrývka zemin schopných zúrodnění v rovině a svahu do 1:5</t>
  </si>
  <si>
    <t>m3</t>
  </si>
  <si>
    <t>-1438953170</t>
  </si>
  <si>
    <t>Skrývka zemin schopných zúrodnění v rovině a ve sklonu do 1:5</t>
  </si>
  <si>
    <t>https://podminky.urs.cz/item/CS_URS_2022_02/121103111</t>
  </si>
  <si>
    <t>Sejmutí ornice a podorničí</t>
  </si>
  <si>
    <t>459*6*0,25</t>
  </si>
  <si>
    <t>7</t>
  </si>
  <si>
    <t>122151103</t>
  </si>
  <si>
    <t>Odkopávky a prokopávky nezapažené v hornině třídy těžitelnosti I skupiny 1 a 2 objem do 100 m3 strojně</t>
  </si>
  <si>
    <t>1500370764</t>
  </si>
  <si>
    <t>Odkopávky a prokopávky nezapažené strojně v hornině třídy těžitelnosti I skupiny 1 a 2 přes 50 do 100 m3</t>
  </si>
  <si>
    <t>https://podminky.urs.cz/item/CS_URS_2022_02/122151103</t>
  </si>
  <si>
    <t>Odkopávky</t>
  </si>
  <si>
    <t>2025*0,22</t>
  </si>
  <si>
    <t>výkopy pro propustek</t>
  </si>
  <si>
    <t>7,75*(9,5*2,5*0,5)</t>
  </si>
  <si>
    <t xml:space="preserve">hrázky pro odvodnění staveniště nového propustku  - odstranění</t>
  </si>
  <si>
    <t>12*2</t>
  </si>
  <si>
    <t>Součet</t>
  </si>
  <si>
    <t>8</t>
  </si>
  <si>
    <t>129951121</t>
  </si>
  <si>
    <t>Bourání zdiva z betonu prostého neprokládaného v odkopávkách nebo prokopávkách strojně</t>
  </si>
  <si>
    <t>1943850821</t>
  </si>
  <si>
    <t>Bourání konstrukcí v odkopávkách a prokopávkách strojně s přemístěním suti na hromady na vzdálenost do 20 m nebo s naložením na dopravní prostředek z betonu prostého neprokládaného</t>
  </si>
  <si>
    <t>https://podminky.urs.cz/item/CS_URS_2022_02/129951121</t>
  </si>
  <si>
    <t>bourání armarurních jímek</t>
  </si>
  <si>
    <t>2*1,25</t>
  </si>
  <si>
    <t>9</t>
  </si>
  <si>
    <t>132151103</t>
  </si>
  <si>
    <t>Hloubení rýh nezapažených š do 800 mm v hornině třídy těžitelnosti I skupiny 1 a 2 objem do 100 m3 strojně</t>
  </si>
  <si>
    <t>-253702917</t>
  </si>
  <si>
    <t>Hloubení nezapažených rýh šířky do 800 mm strojně s urovnáním dna do předepsaného profilu a spádu v hornině třídy těžitelnosti I skupiny 1 a 2 přes 50 do 100 m3</t>
  </si>
  <si>
    <t>https://podminky.urs.cz/item/CS_URS_2022_02/132151103</t>
  </si>
  <si>
    <t xml:space="preserve">Drenáže </t>
  </si>
  <si>
    <t>460 * 0,5*0,7</t>
  </si>
  <si>
    <t>výkopy pro základ</t>
  </si>
  <si>
    <t>2*0,645*0,9*7,25</t>
  </si>
  <si>
    <t>výkopy pro křídla</t>
  </si>
  <si>
    <t>2*0,49*2,05*7,25</t>
  </si>
  <si>
    <t>výkopy pro závěrné prahy</t>
  </si>
  <si>
    <t>2*7,125*0,3*0,7</t>
  </si>
  <si>
    <t>10</t>
  </si>
  <si>
    <t>167151111</t>
  </si>
  <si>
    <t>Nakládání výkopku z hornin třídy těžitelnosti I skupiny 1 až 3 přes 100 m3</t>
  </si>
  <si>
    <t>115811813</t>
  </si>
  <si>
    <t>Nakládání, skládání a překládání neulehlého výkopku nebo sypaniny strojně nakládání, množství přes 100 m3, z hornin třídy těžitelnosti I, skupiny 1 až 3</t>
  </si>
  <si>
    <t>https://podminky.urs.cz/item/CS_URS_2022_02/167151111</t>
  </si>
  <si>
    <t>Sejmutí ornice a podorničí - bude použito zpět na stavbě</t>
  </si>
  <si>
    <t>11</t>
  </si>
  <si>
    <t>162751117</t>
  </si>
  <si>
    <t>Vodorovné přemístění přes 9 000 do 10000 m výkopku/sypaniny z horniny třídy těžitelnosti I skupiny 1 až 3</t>
  </si>
  <si>
    <t>734736185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</si>
  <si>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</si>
  <si>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</si>
  <si>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12</t>
  </si>
  <si>
    <t>171201201</t>
  </si>
  <si>
    <t>Uložení sypaniny na skládky nebo meziskládky</t>
  </si>
  <si>
    <t>1256541193</t>
  </si>
  <si>
    <t>Uložení sypaniny na skládky nebo meziskládky bez hutnění s upravením uložené sypaniny do předepsaného tvaru</t>
  </si>
  <si>
    <t>https://podminky.urs.cz/item/CS_URS_2022_02/171201201</t>
  </si>
  <si>
    <t>13</t>
  </si>
  <si>
    <t>171201231</t>
  </si>
  <si>
    <t>Poplatek za uložení zeminy a kamení na recyklační skládce (skládkovné) kód odpadu 17 05 04</t>
  </si>
  <si>
    <t>t</t>
  </si>
  <si>
    <t>-1327150811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</si>
  <si>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</si>
  <si>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</si>
  <si>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k=1,9</t>
  </si>
  <si>
    <t>748,506*1,9 'Přepočtené koeficientem množství</t>
  </si>
  <si>
    <t>14</t>
  </si>
  <si>
    <t>174151101</t>
  </si>
  <si>
    <t>Zásyp jam, šachet rýh nebo kolem objektů sypaninou se zhutněním</t>
  </si>
  <si>
    <t>-1612444973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</si>
  <si>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</si>
  <si>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</si>
  <si>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kolem potrubí</t>
  </si>
  <si>
    <t>90,1-(0,78*7,25)</t>
  </si>
  <si>
    <t>M</t>
  </si>
  <si>
    <t>58344171</t>
  </si>
  <si>
    <t>štěrkodrť frakce 0/32</t>
  </si>
  <si>
    <t>510665311</t>
  </si>
  <si>
    <t>Zásypy rýh</t>
  </si>
  <si>
    <t>84,445*1,9 'Přepočtené koeficientem množství</t>
  </si>
  <si>
    <t>16</t>
  </si>
  <si>
    <t>181152302</t>
  </si>
  <si>
    <t>Úprava pláně pro silnice a dálnice v zářezech se zhutněním</t>
  </si>
  <si>
    <t>-624003082</t>
  </si>
  <si>
    <t>Úprava pláně na stavbách silnic a dálnic strojně v zářezech mimo skalních se zhutněním</t>
  </si>
  <si>
    <t>https://podminky.urs.cz/item/CS_URS_2022_02/181152302</t>
  </si>
  <si>
    <t xml:space="preserve">pláň pod potrubí DN 800 </t>
  </si>
  <si>
    <t>1,7*7,25</t>
  </si>
  <si>
    <t>pláň komunikace</t>
  </si>
  <si>
    <t>2150</t>
  </si>
  <si>
    <t>17</t>
  </si>
  <si>
    <t>181351113</t>
  </si>
  <si>
    <t>Rozprostření ornice tl vrstvy do 200 mm pl přes 500 m2 v rovině nebo ve svahu do 1:5 strojně</t>
  </si>
  <si>
    <t>-2116722307</t>
  </si>
  <si>
    <t>Rozprostření a urovnání ornice v rovině nebo ve svahu sklonu do 1:5 strojně při souvislé ploše přes 500 m2, tl. vrstvy do 200 mm</t>
  </si>
  <si>
    <t>https://podminky.urs.cz/item/CS_URS_2022_02/181351113</t>
  </si>
  <si>
    <t xml:space="preserve">urovnané a oseté plochy kolem komunikace </t>
  </si>
  <si>
    <t>459,98 *2*1</t>
  </si>
  <si>
    <t xml:space="preserve">Rozprostření  zbývající ornice</t>
  </si>
  <si>
    <t>2754-919</t>
  </si>
  <si>
    <t>18</t>
  </si>
  <si>
    <t>10364100</t>
  </si>
  <si>
    <t>zemina pro terénní úpravy - tříděná</t>
  </si>
  <si>
    <t>1614621507</t>
  </si>
  <si>
    <t xml:space="preserve">Zemina pro rozprostření ze skrývky ornice  - z výzisku</t>
  </si>
  <si>
    <t>459,98 *2*1*0,25</t>
  </si>
  <si>
    <t xml:space="preserve">Rozprostření  zbývající ornice  na stavbě</t>
  </si>
  <si>
    <t>(2754-919)*0,25</t>
  </si>
  <si>
    <t>688,74*1,9 'Přepočtené koeficientem množství</t>
  </si>
  <si>
    <t>19</t>
  </si>
  <si>
    <t>919735113.1</t>
  </si>
  <si>
    <t>Řezání stávajícího živičného krytu hl přes 100 do 150 mm</t>
  </si>
  <si>
    <t>m</t>
  </si>
  <si>
    <t>708415560</t>
  </si>
  <si>
    <t>Řezání stávajícího živičného krytu nebo podkladu hloubky přes 100 do 150 mm</t>
  </si>
  <si>
    <t>https://podminky.urs.cz/item/CS_URS_2022_02/919735113.1</t>
  </si>
  <si>
    <t>zařáznutí živice u výjezdu na MK</t>
  </si>
  <si>
    <t>20</t>
  </si>
  <si>
    <t>997221658</t>
  </si>
  <si>
    <t>Poplatek za uložení na skládce (skládkovné) z rostlinných pletiv kód odpadu 02 01 03</t>
  </si>
  <si>
    <t>-91083888</t>
  </si>
  <si>
    <t>Poplatek za uložení stavebního odpadu na skládce (skládkovné) z rostlinných pletiv zatříděného do Katalogu odpadů pod kódem 02 01 03</t>
  </si>
  <si>
    <t>https://podminky.urs.cz/item/CS_URS_2022_02/997221658</t>
  </si>
  <si>
    <t>Odstranění keřů a stromů - drcení</t>
  </si>
  <si>
    <t>3,7</t>
  </si>
  <si>
    <t>181411121</t>
  </si>
  <si>
    <t>Založení lučního trávníku výsevem pl do 1000 m2 v rovině a ve svahu do 1:5</t>
  </si>
  <si>
    <t>467029939</t>
  </si>
  <si>
    <t>Založení trávníku na půdě předem připravené plochy do 1000 m2 výsevem včetně utažení lučního v rovině nebo na svahu do 1:5</t>
  </si>
  <si>
    <t>https://podminky.urs.cz/item/CS_URS_2022_02/181411121</t>
  </si>
  <si>
    <t xml:space="preserve">Osetí zpětně zúrodněné plochy  kolem stavby</t>
  </si>
  <si>
    <t>459*2*1</t>
  </si>
  <si>
    <t>ostatní</t>
  </si>
  <si>
    <t>50</t>
  </si>
  <si>
    <t>22</t>
  </si>
  <si>
    <t>00572470</t>
  </si>
  <si>
    <t>osivo směs travní univerzál</t>
  </si>
  <si>
    <t>kg</t>
  </si>
  <si>
    <t>1684478929</t>
  </si>
  <si>
    <t>k=0,02</t>
  </si>
  <si>
    <t>968*0,02 'Přepočtené koeficientem množství</t>
  </si>
  <si>
    <t>23</t>
  </si>
  <si>
    <t>183403153</t>
  </si>
  <si>
    <t>Obdělání půdy hrabáním v rovině a svahu do 1:5</t>
  </si>
  <si>
    <t>1315067288</t>
  </si>
  <si>
    <t>Obdělání půdy hrabáním v rovině nebo na svahu do 1:5</t>
  </si>
  <si>
    <t>https://podminky.urs.cz/item/CS_URS_2022_02/183403153</t>
  </si>
  <si>
    <t>24</t>
  </si>
  <si>
    <t>183403114</t>
  </si>
  <si>
    <t>Obdělání půdy kultivátorováním v rovině a svahu do 1:5</t>
  </si>
  <si>
    <t>1643174197</t>
  </si>
  <si>
    <t>Obdělání půdy kultivátorováním v rovině nebo na svahu do 1:5</t>
  </si>
  <si>
    <t>https://podminky.urs.cz/item/CS_URS_2022_02/183403114</t>
  </si>
  <si>
    <t>Zakládání</t>
  </si>
  <si>
    <t>25</t>
  </si>
  <si>
    <t>211561111</t>
  </si>
  <si>
    <t>Výplň odvodňovacích žeber nebo trativodů kamenivem hrubým drceným frakce 4 až 16 mm</t>
  </si>
  <si>
    <t>-1659153310</t>
  </si>
  <si>
    <t>Výplň kamenivem do rýh odvodňovacích žeber nebo trativodů bez zhutnění, s úpravou povrchu výplně kamenivem hrubým drceným frakce 4 až 16 mm</t>
  </si>
  <si>
    <t>https://podminky.urs.cz/item/CS_URS_2022_02/211561111</t>
  </si>
  <si>
    <t xml:space="preserve">zásyp drenáže KHD fr  4/16</t>
  </si>
  <si>
    <t>trativody</t>
  </si>
  <si>
    <t>k=0,5*0,7=0,35m3</t>
  </si>
  <si>
    <t>460</t>
  </si>
  <si>
    <t>460*0,35 'Přepočtené koeficientem množství</t>
  </si>
  <si>
    <t>26</t>
  </si>
  <si>
    <t>28611223</t>
  </si>
  <si>
    <t>trubka drenážní flexibilní celoperforovaná PVC-U SN 4 DN 100 pro meliorace, dočasné nebo odlehčovací drenáže</t>
  </si>
  <si>
    <t>-868735421</t>
  </si>
  <si>
    <t>k=1,1</t>
  </si>
  <si>
    <t>460*1,1 'Přepočtené koeficientem množství</t>
  </si>
  <si>
    <t>27</t>
  </si>
  <si>
    <t>212751104</t>
  </si>
  <si>
    <t>Trativod z drenážních trubek flexibilních PVC-U SN 4 perforace 360° včetně lože otevřený výkop DN 100 pro meliorace</t>
  </si>
  <si>
    <t>580304516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</si>
  <si>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</si>
  <si>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https://podminky.urs.cz/item/CS_URS_2022_02/212751104</t>
  </si>
  <si>
    <t>Drenáž komunikace</t>
  </si>
  <si>
    <t>460*1,1</t>
  </si>
  <si>
    <t>28</t>
  </si>
  <si>
    <t>213141131</t>
  </si>
  <si>
    <t>Zřízení vrstvy z geotextilie ve sklonu přes 1:2 do 1:1 š do 3 m</t>
  </si>
  <si>
    <t>-1660742282</t>
  </si>
  <si>
    <t>Zřízení vrstvy z geotextilie filtrační, separační, odvodňovací, ochranné, výztužné nebo protierozní ve sklonu přes 1:2 do 1:1, šířky do 3 m</t>
  </si>
  <si>
    <t>https://podminky.urs.cz/item/CS_URS_2022_02/213141131</t>
  </si>
  <si>
    <t xml:space="preserve">opláštění  drenáže separační geotextílií</t>
  </si>
  <si>
    <t>460*(0,5+0,5+0,7+0,7)*1,1</t>
  </si>
  <si>
    <t xml:space="preserve">geotextílie  komunikace</t>
  </si>
  <si>
    <t>29</t>
  </si>
  <si>
    <t>69311270</t>
  </si>
  <si>
    <t>geotextilie netkaná separační, ochranná, filtrační, drenážní PES 400g/m2</t>
  </si>
  <si>
    <t>2029102529</t>
  </si>
  <si>
    <t>k=1,18</t>
  </si>
  <si>
    <t>3364,4*1,18 'Přepočtené koeficientem množství</t>
  </si>
  <si>
    <t>30</t>
  </si>
  <si>
    <t>28610443</t>
  </si>
  <si>
    <t>výtokový kus drenážního potrubí systému budov DN 100 s perforovanou klapkou</t>
  </si>
  <si>
    <t>-1288067492</t>
  </si>
  <si>
    <t>vyústění drenáže do HMZ</t>
  </si>
  <si>
    <t>Svislé a kompletní konstrukce</t>
  </si>
  <si>
    <t>31</t>
  </si>
  <si>
    <t>279311951</t>
  </si>
  <si>
    <t>Základová zeď z betonu prostého tř. C 20/25</t>
  </si>
  <si>
    <t>57842772</t>
  </si>
  <si>
    <t>Základové zdi z betonu prostého bez zvláštních nároků na vliv prostředí tř. C 20/25</t>
  </si>
  <si>
    <t>https://podminky.urs.cz/item/CS_URS_2022_02/279311951</t>
  </si>
  <si>
    <t>závěrné prahy</t>
  </si>
  <si>
    <t>(8+8)*0,3*0,7</t>
  </si>
  <si>
    <t>32</t>
  </si>
  <si>
    <t>279362021</t>
  </si>
  <si>
    <t>Výztuž základových zdí nosných svařovanými sítěmi Kari</t>
  </si>
  <si>
    <t>860000108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</si>
  <si>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</si>
  <si>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https://podminky.urs.cz/item/CS_URS_2022_02/279362021</t>
  </si>
  <si>
    <t xml:space="preserve">sítě KARI </t>
  </si>
  <si>
    <t>0,5</t>
  </si>
  <si>
    <t>33</t>
  </si>
  <si>
    <t>317321118</t>
  </si>
  <si>
    <t>Mostní římsy ze ŽB C 30/37</t>
  </si>
  <si>
    <t>886019385</t>
  </si>
  <si>
    <t>Římsy ze železového betonu C 30/37</t>
  </si>
  <si>
    <t>https://podminky.urs.cz/item/CS_URS_2022_02/317321118</t>
  </si>
  <si>
    <t>římsy propustku</t>
  </si>
  <si>
    <t>0,6*0,1*7,5*2</t>
  </si>
  <si>
    <t>34</t>
  </si>
  <si>
    <t>317353111</t>
  </si>
  <si>
    <t>Bednění říms opěrných zdí a valů přímých, zalomených nebo zakřivených zřízení</t>
  </si>
  <si>
    <t>1996380999</t>
  </si>
  <si>
    <t>Bednění říms opěrných zdí a valů jakéhokoliv tvaru přímých, zalomených nebo jinak zakřivených zřízení</t>
  </si>
  <si>
    <t>https://podminky.urs.cz/item/CS_URS_2022_02/317353111</t>
  </si>
  <si>
    <t>(8+8)*0,7*2</t>
  </si>
  <si>
    <t>35</t>
  </si>
  <si>
    <t>317353112</t>
  </si>
  <si>
    <t>Bednění říms opěrných zdí a valů přímých, zalomených nebo zakřivených odstranění</t>
  </si>
  <si>
    <t>-907200142</t>
  </si>
  <si>
    <t>Bednění říms opěrných zdí a valů jakéhokoliv tvaru přímých, zalomených nebo jinak zakřivených odstranění</t>
  </si>
  <si>
    <t>https://podminky.urs.cz/item/CS_URS_2022_02/317353112</t>
  </si>
  <si>
    <t>36</t>
  </si>
  <si>
    <t>317353121</t>
  </si>
  <si>
    <t>Bednění mostních říms všech tvarů - zřízení</t>
  </si>
  <si>
    <t>1997847995</t>
  </si>
  <si>
    <t>Bednění mostní římsy zřízení všech tvarů</t>
  </si>
  <si>
    <t>https://podminky.urs.cz/item/CS_URS_2022_02/317353121</t>
  </si>
  <si>
    <t>římsy</t>
  </si>
  <si>
    <t>37</t>
  </si>
  <si>
    <t>317353221</t>
  </si>
  <si>
    <t>Bednění mostních říms všech tvarů - odstranění</t>
  </si>
  <si>
    <t>1943570569</t>
  </si>
  <si>
    <t>Bednění mostní římsy odstranění všech tvarů</t>
  </si>
  <si>
    <t>https://podminky.urs.cz/item/CS_URS_2022_02/317353221</t>
  </si>
  <si>
    <t>38</t>
  </si>
  <si>
    <t>317361011</t>
  </si>
  <si>
    <t>Výztuž říms opěrných zdí a valů z betonářské oceli 10 216</t>
  </si>
  <si>
    <t>-1978850778</t>
  </si>
  <si>
    <t>Výztuž říms opěrných zdí a valů z oceli 10 216 (E)</t>
  </si>
  <si>
    <t>https://podminky.urs.cz/item/CS_URS_2022_02/317361011</t>
  </si>
  <si>
    <t>sítě KARI</t>
  </si>
  <si>
    <t>0,150</t>
  </si>
  <si>
    <t>39</t>
  </si>
  <si>
    <t>348942131</t>
  </si>
  <si>
    <t>Zábradlí ocelové osazené do bloků z betonu ze dvou vodorovných trubek</t>
  </si>
  <si>
    <t>1843380589</t>
  </si>
  <si>
    <t>Zábradlí ocelové přímé nebo v oblouku výšky 1,1 m ze sloupků z válcovaných tyčí I č.10-12 s osazením do bloků z betonu prostého rozměru 200x200x500 mm ze dvou vodorovných trubek průměru 51 mm</t>
  </si>
  <si>
    <t>https://podminky.urs.cz/item/CS_URS_2022_02/348942131</t>
  </si>
  <si>
    <t>zábradlí propustku</t>
  </si>
  <si>
    <t>7,5</t>
  </si>
  <si>
    <t>911121111</t>
  </si>
  <si>
    <t>Montáž zábradlí ocelového přichyceného vruty do betonového podkladu</t>
  </si>
  <si>
    <t>982604926</t>
  </si>
  <si>
    <t>https://podminky.urs.cz/item/CS_URS_2022_02/911121111</t>
  </si>
  <si>
    <t xml:space="preserve">Zábradlí propustku  trubkové</t>
  </si>
  <si>
    <t>7,5*2</t>
  </si>
  <si>
    <t>41</t>
  </si>
  <si>
    <t>24629066</t>
  </si>
  <si>
    <t>hmota nátěrová epoxidová základní antikorozní na ocelové konstrukce RAL 3020</t>
  </si>
  <si>
    <t>1303422924</t>
  </si>
  <si>
    <t>nátěry</t>
  </si>
  <si>
    <t>Vodorovné konstrukce</t>
  </si>
  <si>
    <t>42</t>
  </si>
  <si>
    <t>115001105</t>
  </si>
  <si>
    <t>Převedení vody potrubím DN přes 300 do 600</t>
  </si>
  <si>
    <t>-746952865</t>
  </si>
  <si>
    <t>Převedení vody potrubím průměru DN přes 300 do 600</t>
  </si>
  <si>
    <t>https://podminky.urs.cz/item/CS_URS_2022_02/115001105</t>
  </si>
  <si>
    <t>43</t>
  </si>
  <si>
    <t>172152101</t>
  </si>
  <si>
    <t>Zřízení těsnicí výplně se zhutněním bez dodání sypaniny</t>
  </si>
  <si>
    <t>-683253139</t>
  </si>
  <si>
    <t>Zřízení těsnící výplně z vhodné sypaniny s přemístěním sypaniny ze vzdálenosti do 10 m, avšak bez dodání sypaniny, s případným nutným kropením se zhutněním</t>
  </si>
  <si>
    <t>https://podminky.urs.cz/item/CS_URS_2022_02/172152101</t>
  </si>
  <si>
    <t xml:space="preserve">hrázky pro odvodnění staveniště nového propustku  </t>
  </si>
  <si>
    <t>44</t>
  </si>
  <si>
    <t>451317111</t>
  </si>
  <si>
    <t>Podklad pod dlažbu z betonu prostého pro prostředí s mrazovými cykly C 25/30 tl do 100 mm</t>
  </si>
  <si>
    <t>420391787</t>
  </si>
  <si>
    <t>Podklad pod dlažbu z betonu prostého pro prostředí s mrazovými cykly tř. C 25/30 tl. do 100 mm</t>
  </si>
  <si>
    <t>https://podminky.urs.cz/item/CS_URS_2022_02/451317111</t>
  </si>
  <si>
    <t xml:space="preserve">Dlažba propustku z LK  tl. 250</t>
  </si>
  <si>
    <t>15*2</t>
  </si>
  <si>
    <t>45</t>
  </si>
  <si>
    <t>452313141</t>
  </si>
  <si>
    <t>Podkladní bloky z betonu prostého tř. C 16/20 otevřený výkop</t>
  </si>
  <si>
    <t>-971893949</t>
  </si>
  <si>
    <t>Podkladní a zajišťovací konstrukce z betonu prostého v otevřeném výkopu bloky pro potrubí z betonu tř. C 16/20</t>
  </si>
  <si>
    <t>https://podminky.urs.cz/item/CS_URS_2022_02/452313141</t>
  </si>
  <si>
    <t xml:space="preserve">obetonování  vtoku drenáže DN 100 </t>
  </si>
  <si>
    <t>0,35</t>
  </si>
  <si>
    <t>46</t>
  </si>
  <si>
    <t>465513228</t>
  </si>
  <si>
    <t>Dlažba z lomového kamene na cementovou maltu s vyspárováním tl 250 mm pro hydromeliorace</t>
  </si>
  <si>
    <t>987776876</t>
  </si>
  <si>
    <t>Dlažba z lomového kamene lomařsky upraveného vodorovná nebo ve sklonu na cementovou maltu ze 400 kg cementu na m3 malty, s vyspárováním cementovou maltou MCs tl. 250 mm</t>
  </si>
  <si>
    <t>https://podminky.urs.cz/item/CS_URS_2022_02/465513228</t>
  </si>
  <si>
    <t xml:space="preserve">přejezdné hrázky Dlažba z LK  tl. 250</t>
  </si>
  <si>
    <t>Komunikace</t>
  </si>
  <si>
    <t>47</t>
  </si>
  <si>
    <t>561061111</t>
  </si>
  <si>
    <t>Zřízení podkladu ze zeminy upravené vápnem, cementem, směsnými pojivy tl přes 350 do 400 mm pl do 1000 m2</t>
  </si>
  <si>
    <t>1251164808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</si>
  <si>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350 do 400 mm</t>
  </si>
  <si>
    <t>https://podminky.urs.cz/item/CS_URS_2022_02/561061111</t>
  </si>
  <si>
    <t>k=1,15</t>
  </si>
  <si>
    <t>pláň komunikace stabilizace vápnem - dorosolem</t>
  </si>
  <si>
    <t>2150*1,15 'Přepočtené koeficientem množství</t>
  </si>
  <si>
    <t>48</t>
  </si>
  <si>
    <t>58591003</t>
  </si>
  <si>
    <t>pojivo hydraulické pro stabilizaci zeminy 70% vápna</t>
  </si>
  <si>
    <t>-342025785</t>
  </si>
  <si>
    <t>Stabilizace CaO- Dorosol hydr. pojivy dle výsledků průkazní zkoušky tl. 400mm ( 4%)</t>
  </si>
  <si>
    <t>Úprava pláně : 2150</t>
  </si>
  <si>
    <t>Pojivo hydraulické</t>
  </si>
  <si>
    <t>(2150)*0,40*1,75*0,04</t>
  </si>
  <si>
    <t>60,2*1,15 'Přepočtené koeficientem množství</t>
  </si>
  <si>
    <t>49</t>
  </si>
  <si>
    <t>564851013</t>
  </si>
  <si>
    <t>Podklad ze štěrkodrtě ŠD plochy do 100 m2 tl 170 mm</t>
  </si>
  <si>
    <t>1714766575</t>
  </si>
  <si>
    <t>Podklad ze štěrkodrti ŠD s rozprostřením a zhutněním plochy jednotlivě do 100 m2, po zhutnění tl. 170 mm</t>
  </si>
  <si>
    <t>https://podminky.urs.cz/item/CS_URS_2022_02/564851013</t>
  </si>
  <si>
    <t>k=1,03</t>
  </si>
  <si>
    <t>sjezdy</t>
  </si>
  <si>
    <t>4*6*0,9</t>
  </si>
  <si>
    <t>21,6*1,03 'Přepočtené koeficientem množství</t>
  </si>
  <si>
    <t>564851111.1</t>
  </si>
  <si>
    <t>Podklad ze štěrkodrtě ŠD plochy přes 100 m2 tl 150 mm</t>
  </si>
  <si>
    <t>2038862661</t>
  </si>
  <si>
    <t>Podklad ze štěrkodrti ŠD s rozprostřením a zhutněním plochy přes 100 m2, po zhutnění tl. 150 mm</t>
  </si>
  <si>
    <t>šd 150 0/63</t>
  </si>
  <si>
    <t xml:space="preserve">typ kolejová  komunikace</t>
  </si>
  <si>
    <t>1. vrstva</t>
  </si>
  <si>
    <t>2150*1,03 'Přepočtené koeficientem množství</t>
  </si>
  <si>
    <t>51</t>
  </si>
  <si>
    <t>564851111</t>
  </si>
  <si>
    <t>1225071465</t>
  </si>
  <si>
    <t>https://podminky.urs.cz/item/CS_URS_2022_02/564851111</t>
  </si>
  <si>
    <t>šd 150 0/32</t>
  </si>
  <si>
    <t>2. vrstva</t>
  </si>
  <si>
    <t>52</t>
  </si>
  <si>
    <t>565155121</t>
  </si>
  <si>
    <t>Asfaltový beton vrstva podkladní ACP 16 (obalované kamenivo OKS) tl 70 mm š přes 3 m</t>
  </si>
  <si>
    <t>126003981</t>
  </si>
  <si>
    <t>Asfaltový beton vrstva podkladní ACP 16 (obalované kamenivo střednězrnné - OKS) s rozprostřením a zhutněním v pruhu šířky přes 3 m, po zhutnění tl. 70 mm</t>
  </si>
  <si>
    <t>https://podminky.urs.cz/item/CS_URS_2022_02/565155121</t>
  </si>
  <si>
    <t>nová kce</t>
  </si>
  <si>
    <t>35*1,03 'Přepočtené koeficientem množství</t>
  </si>
  <si>
    <t>53</t>
  </si>
  <si>
    <t>567911111.50</t>
  </si>
  <si>
    <t>Podklad z mezerovitého betonu MC B tl 50 mm</t>
  </si>
  <si>
    <t>725484825</t>
  </si>
  <si>
    <t>Podklad pod betonové panely</t>
  </si>
  <si>
    <t>940</t>
  </si>
  <si>
    <t>940*1,1 'Přepočtené koeficientem množství</t>
  </si>
  <si>
    <t>54</t>
  </si>
  <si>
    <t>569851111</t>
  </si>
  <si>
    <t>Zpevnění krajnic štěrkodrtí tl 150 mm</t>
  </si>
  <si>
    <t>93718430</t>
  </si>
  <si>
    <t>Zpevnění krajnic nebo komunikací pro pěší s rozprostřením a zhutněním, po zhutnění štěrkodrtí tl. 150 mm</t>
  </si>
  <si>
    <t>https://podminky.urs.cz/item/CS_URS_2022_02/569851111</t>
  </si>
  <si>
    <t>Zpevnění komunikace mimo betonové panely</t>
  </si>
  <si>
    <t>krajnice</t>
  </si>
  <si>
    <t>570</t>
  </si>
  <si>
    <t>střed</t>
  </si>
  <si>
    <t>342</t>
  </si>
  <si>
    <t>912*1,03 'Přepočtené koeficientem množství</t>
  </si>
  <si>
    <t>55</t>
  </si>
  <si>
    <t>573111112</t>
  </si>
  <si>
    <t>Postřik živičný infiltrační s posypem z asfaltu množství 1 kg/m2</t>
  </si>
  <si>
    <t>-105246844</t>
  </si>
  <si>
    <t>Postřik infiltrační PI z asfaltu silničního s posypem kamenivem, v množství 1,00 kg/m2</t>
  </si>
  <si>
    <t>https://podminky.urs.cz/item/CS_URS_2022_02/573111112</t>
  </si>
  <si>
    <t>56</t>
  </si>
  <si>
    <t>573211111</t>
  </si>
  <si>
    <t>Postřik živičný spojovací z asfaltu v množství 0,60 kg/m2</t>
  </si>
  <si>
    <t>-1548113441</t>
  </si>
  <si>
    <t>Postřik spojovací PS bez posypu kamenivem z asfaltu silničního, v množství 0,60 kg/m2</t>
  </si>
  <si>
    <t>https://podminky.urs.cz/item/CS_URS_2022_02/573211111</t>
  </si>
  <si>
    <t>577134221</t>
  </si>
  <si>
    <t>Asfaltový beton vrstva obrusná ACO 11 (ABS) tř. II tl 40 mm š přes 3 m z nemodifikovaného asfaltu</t>
  </si>
  <si>
    <t>-1997752357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</si>
  <si>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</si>
  <si>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</si>
  <si>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ACO 11+</t>
  </si>
  <si>
    <t>58</t>
  </si>
  <si>
    <t>581121115</t>
  </si>
  <si>
    <t>Kryt cementobetonový vozovek skupiny CB I tl 150 mm</t>
  </si>
  <si>
    <t>740905461</t>
  </si>
  <si>
    <t>Kryt cementobetonový silničních komunikací skupiny CB I tl. 150 mm</t>
  </si>
  <si>
    <t>https://podminky.urs.cz/item/CS_URS_2022_02/581121115</t>
  </si>
  <si>
    <t>Dobetonávky</t>
  </si>
  <si>
    <t>60</t>
  </si>
  <si>
    <t>60*1,03 'Přepočtené koeficientem množství</t>
  </si>
  <si>
    <t>59</t>
  </si>
  <si>
    <t>596811422</t>
  </si>
  <si>
    <t>Kladení velkoformátové betonové dlažby tl přes 100 do 150 mm velikosti přes 0,5 m2 pl přes 300 m2</t>
  </si>
  <si>
    <t>1799229978</t>
  </si>
  <si>
    <t>Kladení velkoformátové dlažby pozemních komunikací a komunikací pro pěší s ložem z kameniva tl. 40 mm, s vyplněním spár, s hutněním, vibrováním a se smetením přebytečného materiálu tl. přes 100 do 150 mm, velikosti dlaždic přes 0,5 m2, pro plochy přes 300 m2</t>
  </si>
  <si>
    <t>https://podminky.urs.cz/item/CS_URS_2022_02/596811422</t>
  </si>
  <si>
    <t xml:space="preserve">2474 ks </t>
  </si>
  <si>
    <t>betonové panely kolejové cesty v m2</t>
  </si>
  <si>
    <t>59246024.120</t>
  </si>
  <si>
    <t>dlažba velkoformátová betonová plochy přes 1m2 tl 120mm přírodní</t>
  </si>
  <si>
    <t>133307773</t>
  </si>
  <si>
    <t>2474 ks</t>
  </si>
  <si>
    <t>betonové panely pro kolejové cesty 800*300*120</t>
  </si>
  <si>
    <t>v m2</t>
  </si>
  <si>
    <t>940*1,03 'Přepočtené koeficientem množství</t>
  </si>
  <si>
    <t>61</t>
  </si>
  <si>
    <t>596991114</t>
  </si>
  <si>
    <t>Řezání betonové, kameninové a kamenné dlažby do oblouku tl přes 100 do 150 mm</t>
  </si>
  <si>
    <t>-42354181</t>
  </si>
  <si>
    <t>Řezání betonové, kameninové nebo kamenné dlažby do oblouku tloušťky dlažby přes 100 do 150 mm</t>
  </si>
  <si>
    <t>https://podminky.urs.cz/item/CS_URS_2022_02/596991114</t>
  </si>
  <si>
    <t>řezání panelů u výhybny</t>
  </si>
  <si>
    <t>62</t>
  </si>
  <si>
    <t>599632111</t>
  </si>
  <si>
    <t>Vyplnění spár dlažby z lomového kamene MC se zatřením</t>
  </si>
  <si>
    <t>-1389359981</t>
  </si>
  <si>
    <t>Vyplnění spár dlažby (přídlažby) z lomového kamene v jakémkoliv sklonu plochy a jakékoliv tloušťky cementovou maltou se zatřením</t>
  </si>
  <si>
    <t>https://podminky.urs.cz/item/CS_URS_2022_02/599632111</t>
  </si>
  <si>
    <t>k=0,5</t>
  </si>
  <si>
    <t>betonové panely kolejové cesty zatření spár CM v obloucích</t>
  </si>
  <si>
    <t>940*0,05</t>
  </si>
  <si>
    <t>63</t>
  </si>
  <si>
    <t>916131213</t>
  </si>
  <si>
    <t>Osazení silničního obrubníku betonového stojatého s boční opěrou do lože z betonu prostého</t>
  </si>
  <si>
    <t>-190038906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</si>
  <si>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</si>
  <si>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</si>
  <si>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 xml:space="preserve">obrubník zapuštěný  u sjezdů</t>
  </si>
  <si>
    <t>4*6</t>
  </si>
  <si>
    <t>64</t>
  </si>
  <si>
    <t>59217029</t>
  </si>
  <si>
    <t>obrubník betonový silniční nájezdový 1000x150x150mm</t>
  </si>
  <si>
    <t>-1508794804</t>
  </si>
  <si>
    <t>k=1,02</t>
  </si>
  <si>
    <t>Trubní vedení</t>
  </si>
  <si>
    <t>65</t>
  </si>
  <si>
    <t>919521160</t>
  </si>
  <si>
    <t>Zřízení silničního propustku z trub betonových nebo ŽB DN 800</t>
  </si>
  <si>
    <t>-1255642953</t>
  </si>
  <si>
    <t>Zřízení silničního propustku z trub betonových nebo železobetonových DN 800 mm</t>
  </si>
  <si>
    <t>https://podminky.urs.cz/item/CS_URS_2022_02/919521160</t>
  </si>
  <si>
    <t>délka propustku</t>
  </si>
  <si>
    <t>7,75</t>
  </si>
  <si>
    <t>66</t>
  </si>
  <si>
    <t>59222002</t>
  </si>
  <si>
    <t>trouba ŽB hrdlová DN 800</t>
  </si>
  <si>
    <t>-1603978930</t>
  </si>
  <si>
    <t>7,75*1,1 'Přepočtené koeficientem množství</t>
  </si>
  <si>
    <t>67</t>
  </si>
  <si>
    <t>919411141</t>
  </si>
  <si>
    <t>Čelo propustku z betonu prostého se zvýšenými nároky na prostředí pro propustek z trub DN 600 až 800</t>
  </si>
  <si>
    <t>893745498</t>
  </si>
  <si>
    <t>Čelo propustku včetně římsy z betonu prostého se zvýšenými nároky na prostředí, pro propustek z trub DN 600 až 800 mm</t>
  </si>
  <si>
    <t>https://podminky.urs.cz/item/CS_URS_2022_02/919411141</t>
  </si>
  <si>
    <t xml:space="preserve">propustek </t>
  </si>
  <si>
    <t>počet čel</t>
  </si>
  <si>
    <t>68</t>
  </si>
  <si>
    <t>919535556</t>
  </si>
  <si>
    <t>Obetonování trubního propustku betonem se zvýšenými nároky na prostředí tř. C 25/30</t>
  </si>
  <si>
    <t>-1879318423</t>
  </si>
  <si>
    <t>Obetonování trubního propustku betonem prostým se zvýšenými nároky na prostředí tř. C 25/30</t>
  </si>
  <si>
    <t>https://podminky.urs.cz/item/CS_URS_2022_02/919535556</t>
  </si>
  <si>
    <t>obetonování propustku DN 800</t>
  </si>
  <si>
    <t>0,75*7,75</t>
  </si>
  <si>
    <t>Ostatní konstrukce a práce, bourání</t>
  </si>
  <si>
    <t>69</t>
  </si>
  <si>
    <t>912211111</t>
  </si>
  <si>
    <t>Montáž směrového sloupku silničního plastového prosté uložení bez betonového základu</t>
  </si>
  <si>
    <t>798731985</t>
  </si>
  <si>
    <t>Montáž směrového sloupku plastového s odrazkou prostým uložením bez betonového základu silničního</t>
  </si>
  <si>
    <t>https://podminky.urs.cz/item/CS_URS_2022_02/912211111</t>
  </si>
  <si>
    <t>sloupek červený</t>
  </si>
  <si>
    <t>70</t>
  </si>
  <si>
    <t>40445158</t>
  </si>
  <si>
    <t>sloupek směrový silniční plastový 1,2m</t>
  </si>
  <si>
    <t>-1838262586</t>
  </si>
  <si>
    <t xml:space="preserve">sloupek  červený</t>
  </si>
  <si>
    <t>71</t>
  </si>
  <si>
    <t>914111111</t>
  </si>
  <si>
    <t>Montáž svislé dopravní značky do velikosti 1 m2 objímkami na sloupek nebo konzolu</t>
  </si>
  <si>
    <t>1374526027</t>
  </si>
  <si>
    <t>Montáž svislé dopravní značky základní velikosti do 1 m2 objímkami na sloupky nebo konzoly</t>
  </si>
  <si>
    <t>https://podminky.urs.cz/item/CS_URS_2022_02/914111111</t>
  </si>
  <si>
    <t>72</t>
  </si>
  <si>
    <t>40445240</t>
  </si>
  <si>
    <t>patka pro sloupek Al D 60mm</t>
  </si>
  <si>
    <t>1993819675</t>
  </si>
  <si>
    <t>73</t>
  </si>
  <si>
    <t>40445225</t>
  </si>
  <si>
    <t>sloupek pro dopravní značku Zn D 60mm v 3,5m</t>
  </si>
  <si>
    <t>1760379595</t>
  </si>
  <si>
    <t>74</t>
  </si>
  <si>
    <t>40445621</t>
  </si>
  <si>
    <t>informativní značky provozní IP1-IP3, IP4b-IP7, IP10a, b 500x500mm</t>
  </si>
  <si>
    <t>833255915</t>
  </si>
  <si>
    <t>Značka Stůj dej přednost v jízdě</t>
  </si>
  <si>
    <t>75</t>
  </si>
  <si>
    <t>919732221</t>
  </si>
  <si>
    <t>Styčná spára napojení nového živičného povrchu na stávající za tepla š 15 mm hl 25 mm bez prořezání</t>
  </si>
  <si>
    <t>-347223359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</si>
  <si>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</si>
  <si>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https://podminky.urs.cz/item/CS_URS_2022_02/919732221</t>
  </si>
  <si>
    <t>Napojení na silnici</t>
  </si>
  <si>
    <t>76</t>
  </si>
  <si>
    <t>919735113</t>
  </si>
  <si>
    <t>298203257</t>
  </si>
  <si>
    <t>https://podminky.urs.cz/item/CS_URS_2022_02/919735113</t>
  </si>
  <si>
    <t>77</t>
  </si>
  <si>
    <t>961044111</t>
  </si>
  <si>
    <t>Bourání základů z betonu prostého</t>
  </si>
  <si>
    <t>-38485210</t>
  </si>
  <si>
    <t>Bourání základů z betonu prostého</t>
  </si>
  <si>
    <t>https://podminky.urs.cz/item/CS_URS_2022_02/961044111</t>
  </si>
  <si>
    <t>odstraňované betonové konstrukce v trase</t>
  </si>
  <si>
    <t>prahy</t>
  </si>
  <si>
    <t>78</t>
  </si>
  <si>
    <t>966008311</t>
  </si>
  <si>
    <t>Bourání čela trubního propustku z betonu železového</t>
  </si>
  <si>
    <t>1932810986</t>
  </si>
  <si>
    <t>Bourání trubního propustku s odklizením a uložením vybouraného materiálu na skládku na vzdálenost do 3 m nebo s naložením na dopravní prostředek čela z betonu železového</t>
  </si>
  <si>
    <t>https://podminky.urs.cz/item/CS_URS_2022_02/966008311</t>
  </si>
  <si>
    <t>čela a základy</t>
  </si>
  <si>
    <t>2*0,65*0,9*7,25</t>
  </si>
  <si>
    <t>2*0,5*7,125*2,05</t>
  </si>
  <si>
    <t>79</t>
  </si>
  <si>
    <t>966008113</t>
  </si>
  <si>
    <t>Bourání trubního propustku DN přes 500 do 800</t>
  </si>
  <si>
    <t>-1302996292</t>
  </si>
  <si>
    <t>Bourání trubního propustku s odklizením a uložením vybouraného materiálu na skládku na vzdálenost do 3 m nebo s naložením na dopravní prostředek z trub DN přes 500 do 800 mm</t>
  </si>
  <si>
    <t>https://podminky.urs.cz/item/CS_URS_2022_02/966008113</t>
  </si>
  <si>
    <t>Trubní propustek - odstranění</t>
  </si>
  <si>
    <t>997</t>
  </si>
  <si>
    <t>Přesun sutě</t>
  </si>
  <si>
    <t>80</t>
  </si>
  <si>
    <t>997002611</t>
  </si>
  <si>
    <t>Nakládání suti a vybouraných hmot</t>
  </si>
  <si>
    <t>239578543</t>
  </si>
  <si>
    <t>Nakládání suti a vybouraných hmot na dopravní prostředek pro vodorovné přemístění</t>
  </si>
  <si>
    <t>https://podminky.urs.cz/item/CS_URS_2022_02/997002611</t>
  </si>
  <si>
    <t>81</t>
  </si>
  <si>
    <t>997211511</t>
  </si>
  <si>
    <t>Vodorovná doprava suti po suchu na vzdálenost do 1 km</t>
  </si>
  <si>
    <t>-2088371027</t>
  </si>
  <si>
    <t>Vodorovná doprava suti nebo vybouraných hmot suti se složením a hrubým urovnáním, na vzdálenost do 1 km</t>
  </si>
  <si>
    <t>https://podminky.urs.cz/item/CS_URS_2022_02/997211511</t>
  </si>
  <si>
    <t>82</t>
  </si>
  <si>
    <t>997211519</t>
  </si>
  <si>
    <t>Příplatek ZKD 1 km u vodorovné dopravy suti</t>
  </si>
  <si>
    <t>-621737130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</si>
  <si>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</si>
  <si>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</si>
  <si>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78,06*9 'Přepočtené koeficientem množství</t>
  </si>
  <si>
    <t>83</t>
  </si>
  <si>
    <t>997221861</t>
  </si>
  <si>
    <t>Poplatek za uložení stavebního odpadu na recyklační skládce (skládkovné) z prostého betonu pod kódem 17 01 01</t>
  </si>
  <si>
    <t>474602829</t>
  </si>
  <si>
    <t>Poplatek za uložení stavebního odpadu na recyklační skládce (skládkovné) z prostého betonu zatříděného do Katalogu odpadů pod kódem 17 01 01</t>
  </si>
  <si>
    <t>https://podminky.urs.cz/item/CS_URS_2022_02/997221861</t>
  </si>
  <si>
    <t>998</t>
  </si>
  <si>
    <t>Přesun hmot</t>
  </si>
  <si>
    <t>84</t>
  </si>
  <si>
    <t>998225111</t>
  </si>
  <si>
    <t>Přesun hmot pro pozemní komunikace s krytem z kamene, monolitickým betonovým nebo živičným</t>
  </si>
  <si>
    <t>-313127577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</si>
  <si>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</si>
  <si>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</si>
  <si>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VON - Vedlejší a ostatní náklady</t>
  </si>
  <si>
    <t>VRN - Vedlejší rozpočtové náklady</t>
  </si>
  <si>
    <t>VRN</t>
  </si>
  <si>
    <t>Vedlejší rozpočtové náklady</t>
  </si>
  <si>
    <t>011503000.R</t>
  </si>
  <si>
    <t>Stavební průzkum bez rozlišení</t>
  </si>
  <si>
    <t>soubor</t>
  </si>
  <si>
    <t>1024</t>
  </si>
  <si>
    <t>-219951097</t>
  </si>
  <si>
    <t xml:space="preserve">Archeologický průzkum,  ZAV, významější nálezy se neočekávají</t>
  </si>
  <si>
    <t>012103000.R</t>
  </si>
  <si>
    <t>Geodetické práce před výstavbou</t>
  </si>
  <si>
    <t>358370988</t>
  </si>
  <si>
    <t>Délka úseku</t>
  </si>
  <si>
    <t>500 m</t>
  </si>
  <si>
    <t>012303000.R</t>
  </si>
  <si>
    <t>Geodetické práce po výstavbě</t>
  </si>
  <si>
    <t>-1969365081</t>
  </si>
  <si>
    <t>Geodetické zaměření skutečně provedeného díla, vč. případných geometrických plánů pro kolaudační řízení</t>
  </si>
  <si>
    <t>013254000.R</t>
  </si>
  <si>
    <t>Dokumentace skutečného provedení stavby</t>
  </si>
  <si>
    <t>91772674</t>
  </si>
  <si>
    <t>3x tištěná dokumentace, 1x na CD</t>
  </si>
  <si>
    <t>032903000.R</t>
  </si>
  <si>
    <t>Náklady na provoz a údržbu vybavení staveniště</t>
  </si>
  <si>
    <t>-1239326552</t>
  </si>
  <si>
    <t>Zajištění a zabezpečení staveniště, zřízení a likvidace zařízení staveniště, vč. případných přípojek, přístupů a skládek, deponií a pod.</t>
  </si>
  <si>
    <t xml:space="preserve">Zřízení čistících zón  před výjezdem z obvodu staveniště.</t>
  </si>
  <si>
    <t>Uvedení pozemků do původního stavu.</t>
  </si>
  <si>
    <t>034403000.R</t>
  </si>
  <si>
    <t>DIO</t>
  </si>
  <si>
    <t>244947169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</si>
  <si>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</si>
  <si>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</si>
  <si>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043194000.R</t>
  </si>
  <si>
    <t>Ostatní zkoušky</t>
  </si>
  <si>
    <t>-10306042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</si>
  <si>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</si>
  <si>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</si>
  <si>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</si>
  <si>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075603000.R</t>
  </si>
  <si>
    <t>Jiná ochranná pásma</t>
  </si>
  <si>
    <t>676037496</t>
  </si>
  <si>
    <t xml:space="preserve">Zajištění ochrany a vytýčení podzemních inženýrských sítí uvedených v projektové dokumentaci dle podmínek v aktualizované  dokladové části.</t>
  </si>
  <si>
    <t xml:space="preserve">Dle vyjádření  správců byla v době zpracování  dotčena síť - dle vyjádření složka doklady.</t>
  </si>
  <si>
    <t>091504000.R</t>
  </si>
  <si>
    <t>Náklady související s publikační činností</t>
  </si>
  <si>
    <t>256518066</t>
  </si>
  <si>
    <t>Prezentační tabule</t>
  </si>
  <si>
    <t>Zhotovení a osazení prezentační tabule dle požadavku investora stavby.</t>
  </si>
  <si>
    <t>SEZNAM FIGUR</t>
  </si>
  <si>
    <t>Výměra</t>
  </si>
  <si>
    <t xml:space="preserve"> SO 101</t>
  </si>
  <si>
    <t>F0001</t>
  </si>
  <si>
    <t>DEK Základ ZS.2001A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</si>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</sst>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1" TargetMode="External" /><Relationship Id="rId2" Type="http://schemas.openxmlformats.org/officeDocument/2006/relationships/hyperlink" Target="https://podminky.urs.cz/item/CS_URS_2022_02/112101101" TargetMode="External" /><Relationship Id="rId3" Type="http://schemas.openxmlformats.org/officeDocument/2006/relationships/hyperlink" Target="https://podminky.urs.cz/item/CS_URS_2022_02/112251101" TargetMode="External" /><Relationship Id="rId4" Type="http://schemas.openxmlformats.org/officeDocument/2006/relationships/hyperlink" Target="https://podminky.urs.cz/item/CS_URS_2022_02/115101201" TargetMode="External" /><Relationship Id="rId5" Type="http://schemas.openxmlformats.org/officeDocument/2006/relationships/hyperlink" Target="https://podminky.urs.cz/item/CS_URS_2022_02/115101301" TargetMode="External" /><Relationship Id="rId6" Type="http://schemas.openxmlformats.org/officeDocument/2006/relationships/hyperlink" Target="https://podminky.urs.cz/item/CS_URS_2022_02/121103111" TargetMode="External" /><Relationship Id="rId7" Type="http://schemas.openxmlformats.org/officeDocument/2006/relationships/hyperlink" Target="https://podminky.urs.cz/item/CS_URS_2022_02/122151103" TargetMode="External" /><Relationship Id="rId8" Type="http://schemas.openxmlformats.org/officeDocument/2006/relationships/hyperlink" Target="https://podminky.urs.cz/item/CS_URS_2022_02/129951121" TargetMode="External" /><Relationship Id="rId9" Type="http://schemas.openxmlformats.org/officeDocument/2006/relationships/hyperlink" Target="https://podminky.urs.cz/item/CS_URS_2022_02/132151103" TargetMode="External" /><Relationship Id="rId10" Type="http://schemas.openxmlformats.org/officeDocument/2006/relationships/hyperlink" Target="https://podminky.urs.cz/item/CS_URS_2022_02/167151111" TargetMode="External" /><Relationship Id="rId11" Type="http://schemas.openxmlformats.org/officeDocument/2006/relationships/hyperlink" Target="https://podminky.urs.cz/item/CS_URS_2022_02/162751117" TargetMode="External" /><Relationship Id="rId12" Type="http://schemas.openxmlformats.org/officeDocument/2006/relationships/hyperlink" Target="https://podminky.urs.cz/item/CS_URS_2022_02/171201201" TargetMode="External" /><Relationship Id="rId13" Type="http://schemas.openxmlformats.org/officeDocument/2006/relationships/hyperlink" Target="https://podminky.urs.cz/item/CS_URS_2022_02/171201231" TargetMode="External" /><Relationship Id="rId14" Type="http://schemas.openxmlformats.org/officeDocument/2006/relationships/hyperlink" Target="https://podminky.urs.cz/item/CS_URS_2022_02/174151101" TargetMode="External" /><Relationship Id="rId15" Type="http://schemas.openxmlformats.org/officeDocument/2006/relationships/hyperlink" Target="https://podminky.urs.cz/item/CS_URS_2022_02/181152302" TargetMode="External" /><Relationship Id="rId16" Type="http://schemas.openxmlformats.org/officeDocument/2006/relationships/hyperlink" Target="https://podminky.urs.cz/item/CS_URS_2022_02/181351113" TargetMode="External" /><Relationship Id="rId17" Type="http://schemas.openxmlformats.org/officeDocument/2006/relationships/hyperlink" Target="https://podminky.urs.cz/item/CS_URS_2022_02/919735113.1" TargetMode="External" /><Relationship Id="rId18" Type="http://schemas.openxmlformats.org/officeDocument/2006/relationships/hyperlink" Target="https://podminky.urs.cz/item/CS_URS_2022_02/997221658" TargetMode="External" /><Relationship Id="rId19" Type="http://schemas.openxmlformats.org/officeDocument/2006/relationships/hyperlink" Target="https://podminky.urs.cz/item/CS_URS_2022_02/181411121" TargetMode="External" /><Relationship Id="rId20" Type="http://schemas.openxmlformats.org/officeDocument/2006/relationships/hyperlink" Target="https://podminky.urs.cz/item/CS_URS_2022_02/183403153" TargetMode="External" /><Relationship Id="rId21" Type="http://schemas.openxmlformats.org/officeDocument/2006/relationships/hyperlink" Target="https://podminky.urs.cz/item/CS_URS_2022_02/183403114" TargetMode="External" /><Relationship Id="rId22" Type="http://schemas.openxmlformats.org/officeDocument/2006/relationships/hyperlink" Target="https://podminky.urs.cz/item/CS_URS_2022_02/211561111" TargetMode="External" /><Relationship Id="rId23" Type="http://schemas.openxmlformats.org/officeDocument/2006/relationships/hyperlink" Target="https://podminky.urs.cz/item/CS_URS_2022_02/212751104" TargetMode="External" /><Relationship Id="rId24" Type="http://schemas.openxmlformats.org/officeDocument/2006/relationships/hyperlink" Target="https://podminky.urs.cz/item/CS_URS_2022_02/213141131" TargetMode="External" /><Relationship Id="rId25" Type="http://schemas.openxmlformats.org/officeDocument/2006/relationships/hyperlink" Target="https://podminky.urs.cz/item/CS_URS_2022_02/279311951" TargetMode="External" /><Relationship Id="rId26" Type="http://schemas.openxmlformats.org/officeDocument/2006/relationships/hyperlink" Target="https://podminky.urs.cz/item/CS_URS_2022_02/279362021" TargetMode="External" /><Relationship Id="rId27" Type="http://schemas.openxmlformats.org/officeDocument/2006/relationships/hyperlink" Target="https://podminky.urs.cz/item/CS_URS_2022_02/317321118" TargetMode="External" /><Relationship Id="rId28" Type="http://schemas.openxmlformats.org/officeDocument/2006/relationships/hyperlink" Target="https://podminky.urs.cz/item/CS_URS_2022_02/317353111" TargetMode="External" /><Relationship Id="rId29" Type="http://schemas.openxmlformats.org/officeDocument/2006/relationships/hyperlink" Target="https://podminky.urs.cz/item/CS_URS_2022_02/317353112" TargetMode="External" /><Relationship Id="rId30" Type="http://schemas.openxmlformats.org/officeDocument/2006/relationships/hyperlink" Target="https://podminky.urs.cz/item/CS_URS_2022_02/317353121" TargetMode="External" /><Relationship Id="rId31" Type="http://schemas.openxmlformats.org/officeDocument/2006/relationships/hyperlink" Target="https://podminky.urs.cz/item/CS_URS_2022_02/317353221" TargetMode="External" /><Relationship Id="rId32" Type="http://schemas.openxmlformats.org/officeDocument/2006/relationships/hyperlink" Target="https://podminky.urs.cz/item/CS_URS_2022_02/317361011" TargetMode="External" /><Relationship Id="rId33" Type="http://schemas.openxmlformats.org/officeDocument/2006/relationships/hyperlink" Target="https://podminky.urs.cz/item/CS_URS_2022_02/348942131" TargetMode="External" /><Relationship Id="rId34" Type="http://schemas.openxmlformats.org/officeDocument/2006/relationships/hyperlink" Target="https://podminky.urs.cz/item/CS_URS_2022_02/911121111" TargetMode="External" /><Relationship Id="rId35" Type="http://schemas.openxmlformats.org/officeDocument/2006/relationships/hyperlink" Target="https://podminky.urs.cz/item/CS_URS_2022_02/115001105" TargetMode="External" /><Relationship Id="rId36" Type="http://schemas.openxmlformats.org/officeDocument/2006/relationships/hyperlink" Target="https://podminky.urs.cz/item/CS_URS_2022_02/172152101" TargetMode="External" /><Relationship Id="rId37" Type="http://schemas.openxmlformats.org/officeDocument/2006/relationships/hyperlink" Target="https://podminky.urs.cz/item/CS_URS_2022_02/451317111" TargetMode="External" /><Relationship Id="rId38" Type="http://schemas.openxmlformats.org/officeDocument/2006/relationships/hyperlink" Target="https://podminky.urs.cz/item/CS_URS_2022_02/452313141" TargetMode="External" /><Relationship Id="rId39" Type="http://schemas.openxmlformats.org/officeDocument/2006/relationships/hyperlink" Target="https://podminky.urs.cz/item/CS_URS_2022_02/465513228" TargetMode="External" /><Relationship Id="rId40" Type="http://schemas.openxmlformats.org/officeDocument/2006/relationships/hyperlink" Target="https://podminky.urs.cz/item/CS_URS_2022_02/561061111" TargetMode="External" /><Relationship Id="rId41" Type="http://schemas.openxmlformats.org/officeDocument/2006/relationships/hyperlink" Target="https://podminky.urs.cz/item/CS_URS_2022_02/564851013" TargetMode="External" /><Relationship Id="rId42" Type="http://schemas.openxmlformats.org/officeDocument/2006/relationships/hyperlink" Target="https://podminky.urs.cz/item/CS_URS_2022_02/564851111" TargetMode="External" /><Relationship Id="rId43" Type="http://schemas.openxmlformats.org/officeDocument/2006/relationships/hyperlink" Target="https://podminky.urs.cz/item/CS_URS_2022_02/565155121" TargetMode="External" /><Relationship Id="rId44" Type="http://schemas.openxmlformats.org/officeDocument/2006/relationships/hyperlink" Target="https://podminky.urs.cz/item/CS_URS_2022_02/569851111" TargetMode="External" /><Relationship Id="rId45" Type="http://schemas.openxmlformats.org/officeDocument/2006/relationships/hyperlink" Target="https://podminky.urs.cz/item/CS_URS_2022_02/573111112" TargetMode="External" /><Relationship Id="rId46" Type="http://schemas.openxmlformats.org/officeDocument/2006/relationships/hyperlink" Target="https://podminky.urs.cz/item/CS_URS_2022_02/573211111" TargetMode="External" /><Relationship Id="rId47" Type="http://schemas.openxmlformats.org/officeDocument/2006/relationships/hyperlink" Target="https://podminky.urs.cz/item/CS_URS_2022_02/577134221" TargetMode="External" /><Relationship Id="rId48" Type="http://schemas.openxmlformats.org/officeDocument/2006/relationships/hyperlink" Target="https://podminky.urs.cz/item/CS_URS_2022_02/581121115" TargetMode="External" /><Relationship Id="rId49" Type="http://schemas.openxmlformats.org/officeDocument/2006/relationships/hyperlink" Target="https://podminky.urs.cz/item/CS_URS_2022_02/596811422" TargetMode="External" /><Relationship Id="rId50" Type="http://schemas.openxmlformats.org/officeDocument/2006/relationships/hyperlink" Target="https://podminky.urs.cz/item/CS_URS_2022_02/596991114" TargetMode="External" /><Relationship Id="rId51" Type="http://schemas.openxmlformats.org/officeDocument/2006/relationships/hyperlink" Target="https://podminky.urs.cz/item/CS_URS_2022_02/599632111" TargetMode="External" /><Relationship Id="rId52" Type="http://schemas.openxmlformats.org/officeDocument/2006/relationships/hyperlink" Target="https://podminky.urs.cz/item/CS_URS_2022_02/916131213" TargetMode="External" /><Relationship Id="rId53" Type="http://schemas.openxmlformats.org/officeDocument/2006/relationships/hyperlink" Target="https://podminky.urs.cz/item/CS_URS_2022_02/919521160" TargetMode="External" /><Relationship Id="rId54" Type="http://schemas.openxmlformats.org/officeDocument/2006/relationships/hyperlink" Target="https://podminky.urs.cz/item/CS_URS_2022_02/919411141" TargetMode="External" /><Relationship Id="rId55" Type="http://schemas.openxmlformats.org/officeDocument/2006/relationships/hyperlink" Target="https://podminky.urs.cz/item/CS_URS_2022_02/919535556" TargetMode="External" /><Relationship Id="rId56" Type="http://schemas.openxmlformats.org/officeDocument/2006/relationships/hyperlink" Target="https://podminky.urs.cz/item/CS_URS_2022_02/912211111" TargetMode="External" /><Relationship Id="rId57" Type="http://schemas.openxmlformats.org/officeDocument/2006/relationships/hyperlink" Target="https://podminky.urs.cz/item/CS_URS_2022_02/914111111" TargetMode="External" /><Relationship Id="rId58" Type="http://schemas.openxmlformats.org/officeDocument/2006/relationships/hyperlink" Target="https://podminky.urs.cz/item/CS_URS_2022_02/919732221" TargetMode="External" /><Relationship Id="rId59" Type="http://schemas.openxmlformats.org/officeDocument/2006/relationships/hyperlink" Target="https://podminky.urs.cz/item/CS_URS_2022_02/919735113" TargetMode="External" /><Relationship Id="rId60" Type="http://schemas.openxmlformats.org/officeDocument/2006/relationships/hyperlink" Target="https://podminky.urs.cz/item/CS_URS_2022_02/961044111" TargetMode="External" /><Relationship Id="rId61" Type="http://schemas.openxmlformats.org/officeDocument/2006/relationships/hyperlink" Target="https://podminky.urs.cz/item/CS_URS_2022_02/966008311" TargetMode="External" /><Relationship Id="rId62" Type="http://schemas.openxmlformats.org/officeDocument/2006/relationships/hyperlink" Target="https://podminky.urs.cz/item/CS_URS_2022_02/966008113" TargetMode="External" /><Relationship Id="rId63" Type="http://schemas.openxmlformats.org/officeDocument/2006/relationships/hyperlink" Target="https://podminky.urs.cz/item/CS_URS_2022_02/997002611" TargetMode="External" /><Relationship Id="rId64" Type="http://schemas.openxmlformats.org/officeDocument/2006/relationships/hyperlink" Target="https://podminky.urs.cz/item/CS_URS_2022_02/997211511" TargetMode="External" /><Relationship Id="rId65" Type="http://schemas.openxmlformats.org/officeDocument/2006/relationships/hyperlink" Target="https://podminky.urs.cz/item/CS_URS_2022_02/997211519" TargetMode="External" /><Relationship Id="rId66" Type="http://schemas.openxmlformats.org/officeDocument/2006/relationships/hyperlink" Target="https://podminky.urs.cz/item/CS_URS_2022_02/997221861" TargetMode="External" /><Relationship Id="rId67" Type="http://schemas.openxmlformats.org/officeDocument/2006/relationships/hyperlink" Target="https://podminky.urs.cz/item/CS_URS_2022_02/998225111" TargetMode="External" /><Relationship Id="rId6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26</v>
      </c>
      <c r="AL9" s="23"/>
      <c r="AM9" s="23"/>
      <c r="AN9" s="35" t="s">
        <v>27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30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33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32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37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15/2022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Polní cesta V4 v k.ú. Plch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Plch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23. 6. 2022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28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ČR- SPÚ, KPÚ pobočka Parduice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36</v>
      </c>
      <c r="AJ49" s="42"/>
      <c r="AK49" s="42"/>
      <c r="AL49" s="42"/>
      <c r="AM49" s="75" t="str">
        <f>IF(E17="","",E17)</f>
        <v>SELLA&amp;AGRETA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34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41</v>
      </c>
      <c r="AJ50" s="42"/>
      <c r="AK50" s="42"/>
      <c r="AL50" s="42"/>
      <c r="AM50" s="75" t="str">
        <f>IF(E20="","",E20)</f>
        <v>SELLA&amp;AGRETA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33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Polní cesta V4'!J30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'SO 101 - Polní cesta V4'!P89</f>
        <v>0</v>
      </c>
      <c r="AV55" s="122">
        <f>'SO 101 - Polní cesta V4'!J33</f>
        <v>0</v>
      </c>
      <c r="AW55" s="122">
        <f>'SO 101 - Polní cesta V4'!J34</f>
        <v>0</v>
      </c>
      <c r="AX55" s="122">
        <f>'SO 101 - Polní cesta V4'!J35</f>
        <v>0</v>
      </c>
      <c r="AY55" s="122">
        <f>'SO 101 - Polní cesta V4'!J36</f>
        <v>0</v>
      </c>
      <c r="AZ55" s="122">
        <f>'SO 101 - Polní cesta V4'!F33</f>
        <v>0</v>
      </c>
      <c r="BA55" s="122">
        <f>'SO 101 - Polní cesta V4'!F34</f>
        <v>0</v>
      </c>
      <c r="BB55" s="122">
        <f>'SO 101 - Polní cesta V4'!F35</f>
        <v>0</v>
      </c>
      <c r="BC55" s="122">
        <f>'SO 101 - Polní cesta V4'!F36</f>
        <v>0</v>
      </c>
      <c r="BD55" s="124">
        <f>'SO 101 - Polní cesta V4'!F37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33</v>
      </c>
      <c r="CM55" s="125" t="s">
        <v>88</v>
      </c>
    </row>
    <row r="56" s="7" customFormat="1" ht="16.5" customHeight="1">
      <c r="A56" s="113" t="s">
        <v>82</v>
      </c>
      <c r="B56" s="114"/>
      <c r="C56" s="115"/>
      <c r="D56" s="116" t="s">
        <v>89</v>
      </c>
      <c r="E56" s="116"/>
      <c r="F56" s="116"/>
      <c r="G56" s="116"/>
      <c r="H56" s="116"/>
      <c r="I56" s="117"/>
      <c r="J56" s="116" t="s">
        <v>90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6">
        <v>0</v>
      </c>
      <c r="AT56" s="127">
        <f>ROUND(SUM(AV56:AW56),2)</f>
        <v>0</v>
      </c>
      <c r="AU56" s="128">
        <f>'VON - Vedlejší a ostatní ...'!P80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86</v>
      </c>
      <c r="BV56" s="125" t="s">
        <v>80</v>
      </c>
      <c r="BW56" s="125" t="s">
        <v>91</v>
      </c>
      <c r="BX56" s="125" t="s">
        <v>5</v>
      </c>
      <c r="CL56" s="125" t="s">
        <v>92</v>
      </c>
      <c r="CM56" s="125" t="s">
        <v>88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RG6JOT+bVHMi+4ghXNd2nYKoSY75nHtC1pDV9RgS5Zi91TKhIxRIM5XbZrQGCPynF0k5e+o24cYnT1bn0n9JdA==" hashValue="ElWrZ2zFB8AVpnNJIqJbCONySyj8293NCSVd4hfOLY4lwAe48Sl+z4Xd8MVC7qeH5v6696Jz1F/xCWM3lGr6D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Polní cesta V4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93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V4 v k.ú. Plch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33</v>
      </c>
      <c r="G11" s="40"/>
      <c r="H11" s="40"/>
      <c r="I11" s="134" t="s">
        <v>20</v>
      </c>
      <c r="J11" s="138" t="s">
        <v>33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23. 6. 2022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28</v>
      </c>
      <c r="E14" s="40"/>
      <c r="F14" s="40"/>
      <c r="G14" s="40"/>
      <c r="H14" s="40"/>
      <c r="I14" s="134" t="s">
        <v>29</v>
      </c>
      <c r="J14" s="138" t="s">
        <v>30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33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29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29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32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29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32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ROUND((SUM(BE89:BE660)),  2)</f>
        <v>0</v>
      </c>
      <c r="G33" s="40"/>
      <c r="H33" s="40"/>
      <c r="I33" s="150">
        <v>0.20999999999999999</v>
      </c>
      <c r="J33" s="149">
        <f>ROUND(((SUM(BE89:BE660))*I33),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ROUND((SUM(BF89:BF660)),  2)</f>
        <v>0</v>
      </c>
      <c r="G34" s="40"/>
      <c r="H34" s="40"/>
      <c r="I34" s="150">
        <v>0.14999999999999999</v>
      </c>
      <c r="J34" s="149">
        <f>ROUND(((SUM(BF89:BF660))*I34),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ROUND((SUM(BG89:BG660)),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ROUND((SUM(BH89:BH660)),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ROUND((SUM(BI89:BI660)),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Polní cesta V4 v k.ú. Plch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Polní cesta V4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Plch</v>
      </c>
      <c r="G52" s="42"/>
      <c r="H52" s="42"/>
      <c r="I52" s="33" t="s">
        <v>24</v>
      </c>
      <c r="J52" s="74" t="str">
        <f>IF(J12="","",J12)</f>
        <v>23. 6. 2022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28</v>
      </c>
      <c r="D54" s="42"/>
      <c r="E54" s="42"/>
      <c r="F54" s="28" t="str">
        <f>E15</f>
        <v>ČR- SPÚ, KPÚ pobočka Parduice</v>
      </c>
      <c r="G54" s="42"/>
      <c r="H54" s="42"/>
      <c r="I54" s="33" t="s">
        <v>36</v>
      </c>
      <c r="J54" s="38" t="str">
        <f>E21</f>
        <v>SELLA&amp;AGRETA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SELLA&amp;AGRETA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J307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J348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J407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J432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106</v>
      </c>
      <c r="E66" s="176"/>
      <c r="F66" s="176"/>
      <c r="G66" s="176"/>
      <c r="H66" s="176"/>
      <c r="I66" s="176"/>
      <c r="J66" s="177">
        <f>J568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107</v>
      </c>
      <c r="E67" s="176"/>
      <c r="F67" s="176"/>
      <c r="G67" s="176"/>
      <c r="H67" s="176"/>
      <c r="I67" s="176"/>
      <c r="J67" s="177">
        <f>J591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108</v>
      </c>
      <c r="E68" s="176"/>
      <c r="F68" s="176"/>
      <c r="G68" s="176"/>
      <c r="H68" s="176"/>
      <c r="I68" s="176"/>
      <c r="J68" s="177">
        <f>J643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109</v>
      </c>
      <c r="E69" s="176"/>
      <c r="F69" s="176"/>
      <c r="G69" s="176"/>
      <c r="H69" s="176"/>
      <c r="I69" s="176"/>
      <c r="J69" s="177">
        <f>J657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110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Polní cesta V4 v k.ú. Plch</v>
      </c>
      <c r="F79" s="33"/>
      <c r="G79" s="33"/>
      <c r="H79" s="33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94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101 - Polní cesta V4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22</v>
      </c>
      <c r="D83" s="42"/>
      <c r="E83" s="42"/>
      <c r="F83" s="28" t="str">
        <f>F12</f>
        <v>Plch</v>
      </c>
      <c r="G83" s="42"/>
      <c r="H83" s="42"/>
      <c r="I83" s="33" t="s">
        <v>24</v>
      </c>
      <c r="J83" s="74" t="str">
        <f>IF(J12="","",J12)</f>
        <v>23. 6. 2022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3" t="s">
        <v>28</v>
      </c>
      <c r="D85" s="42"/>
      <c r="E85" s="42"/>
      <c r="F85" s="28" t="str">
        <f>E15</f>
        <v>ČR- SPÚ, KPÚ pobočka Parduice</v>
      </c>
      <c r="G85" s="42"/>
      <c r="H85" s="42"/>
      <c r="I85" s="33" t="s">
        <v>36</v>
      </c>
      <c r="J85" s="38" t="str">
        <f>E21</f>
        <v>SELLA&amp;AGRETA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3" t="s">
        <v>34</v>
      </c>
      <c r="D86" s="42"/>
      <c r="E86" s="42"/>
      <c r="F86" s="28" t="str">
        <f>IF(E18="","",E18)</f>
        <v>Vyplň údaj</v>
      </c>
      <c r="G86" s="42"/>
      <c r="H86" s="42"/>
      <c r="I86" s="33" t="s">
        <v>41</v>
      </c>
      <c r="J86" s="38" t="str">
        <f>E24</f>
        <v>SELLA&amp;AGRETA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111</v>
      </c>
      <c r="D88" s="182" t="s">
        <v>63</v>
      </c>
      <c r="E88" s="182" t="s">
        <v>59</v>
      </c>
      <c r="F88" s="182" t="s">
        <v>60</v>
      </c>
      <c r="G88" s="182" t="s">
        <v>112</v>
      </c>
      <c r="H88" s="182" t="s">
        <v>113</v>
      </c>
      <c r="I88" s="182" t="s">
        <v>114</v>
      </c>
      <c r="J88" s="182" t="s">
        <v>98</v>
      </c>
      <c r="K88" s="183" t="s">
        <v>115</v>
      </c>
      <c r="L88" s="184"/>
      <c r="M88" s="94" t="s">
        <v>33</v>
      </c>
      <c r="N88" s="95" t="s">
        <v>48</v>
      </c>
      <c r="O88" s="95" t="s">
        <v>116</v>
      </c>
      <c r="P88" s="95" t="s">
        <v>117</v>
      </c>
      <c r="Q88" s="95" t="s">
        <v>118</v>
      </c>
      <c r="R88" s="95" t="s">
        <v>119</v>
      </c>
      <c r="S88" s="95" t="s">
        <v>120</v>
      </c>
      <c r="T88" s="96" t="s">
        <v>121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122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</f>
        <v>0</v>
      </c>
      <c r="Q89" s="98"/>
      <c r="R89" s="187">
        <f>R90</f>
        <v>2825.4042089499999</v>
      </c>
      <c r="S89" s="98"/>
      <c r="T89" s="188">
        <f>T90</f>
        <v>78.059849999999997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77</v>
      </c>
      <c r="AU89" s="18" t="s">
        <v>99</v>
      </c>
      <c r="BK89" s="189">
        <f>BK90</f>
        <v>0</v>
      </c>
    </row>
    <row r="90" s="12" customFormat="1" ht="25.92" customHeight="1">
      <c r="A90" s="12"/>
      <c r="B90" s="190"/>
      <c r="C90" s="191"/>
      <c r="D90" s="192" t="s">
        <v>77</v>
      </c>
      <c r="E90" s="193" t="s">
        <v>123</v>
      </c>
      <c r="F90" s="193" t="s">
        <v>124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P91+P307+P348+P407+P432+P568+P591+P643+P657</f>
        <v>0</v>
      </c>
      <c r="Q90" s="198"/>
      <c r="R90" s="199">
        <f>R91+R307+R348+R407+R432+R568+R591+R643+R657</f>
        <v>2825.4042089499999</v>
      </c>
      <c r="S90" s="198"/>
      <c r="T90" s="200">
        <f>T91+T307+T348+T407+T432+T568+T591+T643+T657</f>
        <v>78.059849999999997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86</v>
      </c>
      <c r="AT90" s="202" t="s">
        <v>77</v>
      </c>
      <c r="AU90" s="202" t="s">
        <v>78</v>
      </c>
      <c r="AY90" s="201" t="s">
        <v>125</v>
      </c>
      <c r="BK90" s="203">
        <f>BK91+BK307+BK348+BK407+BK432+BK568+BK591+BK643+BK657</f>
        <v>0</v>
      </c>
    </row>
    <row r="91" s="12" customFormat="1" ht="22.8" customHeight="1">
      <c r="A91" s="12"/>
      <c r="B91" s="190"/>
      <c r="C91" s="191"/>
      <c r="D91" s="192" t="s">
        <v>77</v>
      </c>
      <c r="E91" s="204" t="s">
        <v>86</v>
      </c>
      <c r="F91" s="204" t="s">
        <v>126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SUM(P92:P306)</f>
        <v>0</v>
      </c>
      <c r="Q91" s="198"/>
      <c r="R91" s="199">
        <f>SUM(R92:R306)</f>
        <v>1469.0725600000001</v>
      </c>
      <c r="S91" s="198"/>
      <c r="T91" s="200">
        <f>SUM(T92:T306)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86</v>
      </c>
      <c r="AT91" s="202" t="s">
        <v>77</v>
      </c>
      <c r="AU91" s="202" t="s">
        <v>86</v>
      </c>
      <c r="AY91" s="201" t="s">
        <v>125</v>
      </c>
      <c r="BK91" s="203">
        <f>SUM(BK92:BK306)</f>
        <v>0</v>
      </c>
    </row>
    <row r="92" s="2" customFormat="1" ht="24.15" customHeight="1">
      <c r="A92" s="40"/>
      <c r="B92" s="41"/>
      <c r="C92" s="206" t="s">
        <v>86</v>
      </c>
      <c r="D92" s="206" t="s">
        <v>127</v>
      </c>
      <c r="E92" s="207" t="s">
        <v>128</v>
      </c>
      <c r="F92" s="208" t="s">
        <v>129</v>
      </c>
      <c r="G92" s="209" t="s">
        <v>130</v>
      </c>
      <c r="H92" s="210">
        <v>57</v>
      </c>
      <c r="I92" s="211"/>
      <c r="J92" s="212">
        <f>ROUND(I92*H92,2)</f>
        <v>0</v>
      </c>
      <c r="K92" s="208" t="s">
        <v>131</v>
      </c>
      <c r="L92" s="46"/>
      <c r="M92" s="213" t="s">
        <v>33</v>
      </c>
      <c r="N92" s="214" t="s">
        <v>49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132</v>
      </c>
      <c r="AT92" s="217" t="s">
        <v>127</v>
      </c>
      <c r="AU92" s="217" t="s">
        <v>88</v>
      </c>
      <c r="AY92" s="18" t="s">
        <v>125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86</v>
      </c>
      <c r="BK92" s="218">
        <f>ROUND(I92*H92,2)</f>
        <v>0</v>
      </c>
      <c r="BL92" s="18" t="s">
        <v>132</v>
      </c>
      <c r="BM92" s="217" t="s">
        <v>133</v>
      </c>
    </row>
    <row r="93" s="2" customFormat="1">
      <c r="A93" s="40"/>
      <c r="B93" s="41"/>
      <c r="C93" s="42"/>
      <c r="D93" s="219" t="s">
        <v>134</v>
      </c>
      <c r="E93" s="42"/>
      <c r="F93" s="220" t="s">
        <v>135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134</v>
      </c>
      <c r="AU93" s="18" t="s">
        <v>88</v>
      </c>
    </row>
    <row r="94" s="2" customFormat="1">
      <c r="A94" s="40"/>
      <c r="B94" s="41"/>
      <c r="C94" s="42"/>
      <c r="D94" s="224" t="s">
        <v>136</v>
      </c>
      <c r="E94" s="42"/>
      <c r="F94" s="225" t="s">
        <v>137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136</v>
      </c>
      <c r="AU94" s="18" t="s">
        <v>88</v>
      </c>
    </row>
    <row r="95" s="13" customFormat="1">
      <c r="A95" s="13"/>
      <c r="B95" s="226"/>
      <c r="C95" s="227"/>
      <c r="D95" s="219" t="s">
        <v>138</v>
      </c>
      <c r="E95" s="228" t="s">
        <v>33</v>
      </c>
      <c r="F95" s="229" t="s">
        <v>139</v>
      </c>
      <c r="G95" s="227"/>
      <c r="H95" s="228" t="s">
        <v>33</v>
      </c>
      <c r="I95" s="230"/>
      <c r="J95" s="227"/>
      <c r="K95" s="227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138</v>
      </c>
      <c r="AU95" s="235" t="s">
        <v>88</v>
      </c>
      <c r="AV95" s="13" t="s">
        <v>86</v>
      </c>
      <c r="AW95" s="13" t="s">
        <v>40</v>
      </c>
      <c r="AX95" s="13" t="s">
        <v>78</v>
      </c>
      <c r="AY95" s="235" t="s">
        <v>125</v>
      </c>
    </row>
    <row r="96" s="14" customFormat="1">
      <c r="A96" s="14"/>
      <c r="B96" s="236"/>
      <c r="C96" s="237"/>
      <c r="D96" s="219" t="s">
        <v>138</v>
      </c>
      <c r="E96" s="238" t="s">
        <v>33</v>
      </c>
      <c r="F96" s="239" t="s">
        <v>140</v>
      </c>
      <c r="G96" s="237"/>
      <c r="H96" s="240">
        <v>57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138</v>
      </c>
      <c r="AU96" s="246" t="s">
        <v>88</v>
      </c>
      <c r="AV96" s="14" t="s">
        <v>88</v>
      </c>
      <c r="AW96" s="14" t="s">
        <v>40</v>
      </c>
      <c r="AX96" s="14" t="s">
        <v>86</v>
      </c>
      <c r="AY96" s="246" t="s">
        <v>125</v>
      </c>
    </row>
    <row r="97" s="2" customFormat="1" ht="16.5" customHeight="1">
      <c r="A97" s="40"/>
      <c r="B97" s="41"/>
      <c r="C97" s="206" t="s">
        <v>88</v>
      </c>
      <c r="D97" s="206" t="s">
        <v>127</v>
      </c>
      <c r="E97" s="207" t="s">
        <v>141</v>
      </c>
      <c r="F97" s="208" t="s">
        <v>142</v>
      </c>
      <c r="G97" s="209" t="s">
        <v>143</v>
      </c>
      <c r="H97" s="210">
        <v>6</v>
      </c>
      <c r="I97" s="211"/>
      <c r="J97" s="212">
        <f>ROUND(I97*H97,2)</f>
        <v>0</v>
      </c>
      <c r="K97" s="208" t="s">
        <v>131</v>
      </c>
      <c r="L97" s="46"/>
      <c r="M97" s="213" t="s">
        <v>33</v>
      </c>
      <c r="N97" s="214" t="s">
        <v>49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132</v>
      </c>
      <c r="AT97" s="217" t="s">
        <v>127</v>
      </c>
      <c r="AU97" s="217" t="s">
        <v>88</v>
      </c>
      <c r="AY97" s="18" t="s">
        <v>125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86</v>
      </c>
      <c r="BK97" s="218">
        <f>ROUND(I97*H97,2)</f>
        <v>0</v>
      </c>
      <c r="BL97" s="18" t="s">
        <v>132</v>
      </c>
      <c r="BM97" s="217" t="s">
        <v>144</v>
      </c>
    </row>
    <row r="98" s="2" customFormat="1">
      <c r="A98" s="40"/>
      <c r="B98" s="41"/>
      <c r="C98" s="42"/>
      <c r="D98" s="219" t="s">
        <v>134</v>
      </c>
      <c r="E98" s="42"/>
      <c r="F98" s="220" t="s">
        <v>145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134</v>
      </c>
      <c r="AU98" s="18" t="s">
        <v>88</v>
      </c>
    </row>
    <row r="99" s="2" customFormat="1">
      <c r="A99" s="40"/>
      <c r="B99" s="41"/>
      <c r="C99" s="42"/>
      <c r="D99" s="224" t="s">
        <v>136</v>
      </c>
      <c r="E99" s="42"/>
      <c r="F99" s="225" t="s">
        <v>146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136</v>
      </c>
      <c r="AU99" s="18" t="s">
        <v>88</v>
      </c>
    </row>
    <row r="100" s="13" customFormat="1">
      <c r="A100" s="13"/>
      <c r="B100" s="226"/>
      <c r="C100" s="227"/>
      <c r="D100" s="219" t="s">
        <v>138</v>
      </c>
      <c r="E100" s="228" t="s">
        <v>33</v>
      </c>
      <c r="F100" s="229" t="s">
        <v>147</v>
      </c>
      <c r="G100" s="227"/>
      <c r="H100" s="228" t="s">
        <v>33</v>
      </c>
      <c r="I100" s="230"/>
      <c r="J100" s="227"/>
      <c r="K100" s="227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138</v>
      </c>
      <c r="AU100" s="235" t="s">
        <v>88</v>
      </c>
      <c r="AV100" s="13" t="s">
        <v>86</v>
      </c>
      <c r="AW100" s="13" t="s">
        <v>40</v>
      </c>
      <c r="AX100" s="13" t="s">
        <v>78</v>
      </c>
      <c r="AY100" s="235" t="s">
        <v>125</v>
      </c>
    </row>
    <row r="101" s="14" customFormat="1">
      <c r="A101" s="14"/>
      <c r="B101" s="236"/>
      <c r="C101" s="237"/>
      <c r="D101" s="219" t="s">
        <v>138</v>
      </c>
      <c r="E101" s="238" t="s">
        <v>33</v>
      </c>
      <c r="F101" s="239" t="s">
        <v>148</v>
      </c>
      <c r="G101" s="237"/>
      <c r="H101" s="240">
        <v>6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138</v>
      </c>
      <c r="AU101" s="246" t="s">
        <v>88</v>
      </c>
      <c r="AV101" s="14" t="s">
        <v>88</v>
      </c>
      <c r="AW101" s="14" t="s">
        <v>40</v>
      </c>
      <c r="AX101" s="14" t="s">
        <v>86</v>
      </c>
      <c r="AY101" s="246" t="s">
        <v>125</v>
      </c>
    </row>
    <row r="102" s="2" customFormat="1" ht="16.5" customHeight="1">
      <c r="A102" s="40"/>
      <c r="B102" s="41"/>
      <c r="C102" s="206" t="s">
        <v>149</v>
      </c>
      <c r="D102" s="206" t="s">
        <v>127</v>
      </c>
      <c r="E102" s="207" t="s">
        <v>150</v>
      </c>
      <c r="F102" s="208" t="s">
        <v>151</v>
      </c>
      <c r="G102" s="209" t="s">
        <v>143</v>
      </c>
      <c r="H102" s="210">
        <v>6</v>
      </c>
      <c r="I102" s="211"/>
      <c r="J102" s="212">
        <f>ROUND(I102*H102,2)</f>
        <v>0</v>
      </c>
      <c r="K102" s="208" t="s">
        <v>131</v>
      </c>
      <c r="L102" s="46"/>
      <c r="M102" s="213" t="s">
        <v>33</v>
      </c>
      <c r="N102" s="214" t="s">
        <v>49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132</v>
      </c>
      <c r="AT102" s="217" t="s">
        <v>127</v>
      </c>
      <c r="AU102" s="217" t="s">
        <v>88</v>
      </c>
      <c r="AY102" s="18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86</v>
      </c>
      <c r="BK102" s="218">
        <f>ROUND(I102*H102,2)</f>
        <v>0</v>
      </c>
      <c r="BL102" s="18" t="s">
        <v>132</v>
      </c>
      <c r="BM102" s="217" t="s">
        <v>152</v>
      </c>
    </row>
    <row r="103" s="2" customFormat="1">
      <c r="A103" s="40"/>
      <c r="B103" s="41"/>
      <c r="C103" s="42"/>
      <c r="D103" s="219" t="s">
        <v>134</v>
      </c>
      <c r="E103" s="42"/>
      <c r="F103" s="220" t="s">
        <v>153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134</v>
      </c>
      <c r="AU103" s="18" t="s">
        <v>88</v>
      </c>
    </row>
    <row r="104" s="2" customFormat="1">
      <c r="A104" s="40"/>
      <c r="B104" s="41"/>
      <c r="C104" s="42"/>
      <c r="D104" s="224" t="s">
        <v>136</v>
      </c>
      <c r="E104" s="42"/>
      <c r="F104" s="225" t="s">
        <v>154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136</v>
      </c>
      <c r="AU104" s="18" t="s">
        <v>88</v>
      </c>
    </row>
    <row r="105" s="13" customFormat="1">
      <c r="A105" s="13"/>
      <c r="B105" s="226"/>
      <c r="C105" s="227"/>
      <c r="D105" s="219" t="s">
        <v>138</v>
      </c>
      <c r="E105" s="228" t="s">
        <v>33</v>
      </c>
      <c r="F105" s="229" t="s">
        <v>147</v>
      </c>
      <c r="G105" s="227"/>
      <c r="H105" s="228" t="s">
        <v>33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138</v>
      </c>
      <c r="AU105" s="235" t="s">
        <v>88</v>
      </c>
      <c r="AV105" s="13" t="s">
        <v>86</v>
      </c>
      <c r="AW105" s="13" t="s">
        <v>40</v>
      </c>
      <c r="AX105" s="13" t="s">
        <v>78</v>
      </c>
      <c r="AY105" s="235" t="s">
        <v>125</v>
      </c>
    </row>
    <row r="106" s="14" customFormat="1">
      <c r="A106" s="14"/>
      <c r="B106" s="236"/>
      <c r="C106" s="237"/>
      <c r="D106" s="219" t="s">
        <v>138</v>
      </c>
      <c r="E106" s="238" t="s">
        <v>33</v>
      </c>
      <c r="F106" s="239" t="s">
        <v>148</v>
      </c>
      <c r="G106" s="237"/>
      <c r="H106" s="240">
        <v>6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138</v>
      </c>
      <c r="AU106" s="246" t="s">
        <v>88</v>
      </c>
      <c r="AV106" s="14" t="s">
        <v>88</v>
      </c>
      <c r="AW106" s="14" t="s">
        <v>40</v>
      </c>
      <c r="AX106" s="14" t="s">
        <v>86</v>
      </c>
      <c r="AY106" s="246" t="s">
        <v>125</v>
      </c>
    </row>
    <row r="107" s="2" customFormat="1" ht="16.5" customHeight="1">
      <c r="A107" s="40"/>
      <c r="B107" s="41"/>
      <c r="C107" s="206" t="s">
        <v>132</v>
      </c>
      <c r="D107" s="206" t="s">
        <v>127</v>
      </c>
      <c r="E107" s="207" t="s">
        <v>155</v>
      </c>
      <c r="F107" s="208" t="s">
        <v>156</v>
      </c>
      <c r="G107" s="209" t="s">
        <v>157</v>
      </c>
      <c r="H107" s="210">
        <v>40</v>
      </c>
      <c r="I107" s="211"/>
      <c r="J107" s="212">
        <f>ROUND(I107*H107,2)</f>
        <v>0</v>
      </c>
      <c r="K107" s="208" t="s">
        <v>131</v>
      </c>
      <c r="L107" s="46"/>
      <c r="M107" s="213" t="s">
        <v>33</v>
      </c>
      <c r="N107" s="214" t="s">
        <v>49</v>
      </c>
      <c r="O107" s="86"/>
      <c r="P107" s="215">
        <f>O107*H107</f>
        <v>0</v>
      </c>
      <c r="Q107" s="215">
        <v>3.0000000000000001E-05</v>
      </c>
      <c r="R107" s="215">
        <f>Q107*H107</f>
        <v>0.0012000000000000001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132</v>
      </c>
      <c r="AT107" s="217" t="s">
        <v>127</v>
      </c>
      <c r="AU107" s="217" t="s">
        <v>88</v>
      </c>
      <c r="AY107" s="18" t="s">
        <v>125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86</v>
      </c>
      <c r="BK107" s="218">
        <f>ROUND(I107*H107,2)</f>
        <v>0</v>
      </c>
      <c r="BL107" s="18" t="s">
        <v>132</v>
      </c>
      <c r="BM107" s="217" t="s">
        <v>158</v>
      </c>
    </row>
    <row r="108" s="2" customFormat="1">
      <c r="A108" s="40"/>
      <c r="B108" s="41"/>
      <c r="C108" s="42"/>
      <c r="D108" s="219" t="s">
        <v>134</v>
      </c>
      <c r="E108" s="42"/>
      <c r="F108" s="220" t="s">
        <v>159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134</v>
      </c>
      <c r="AU108" s="18" t="s">
        <v>88</v>
      </c>
    </row>
    <row r="109" s="2" customFormat="1">
      <c r="A109" s="40"/>
      <c r="B109" s="41"/>
      <c r="C109" s="42"/>
      <c r="D109" s="224" t="s">
        <v>136</v>
      </c>
      <c r="E109" s="42"/>
      <c r="F109" s="225" t="s">
        <v>160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136</v>
      </c>
      <c r="AU109" s="18" t="s">
        <v>88</v>
      </c>
    </row>
    <row r="110" s="14" customFormat="1">
      <c r="A110" s="14"/>
      <c r="B110" s="236"/>
      <c r="C110" s="237"/>
      <c r="D110" s="219" t="s">
        <v>138</v>
      </c>
      <c r="E110" s="238" t="s">
        <v>33</v>
      </c>
      <c r="F110" s="239" t="s">
        <v>161</v>
      </c>
      <c r="G110" s="237"/>
      <c r="H110" s="240">
        <v>40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138</v>
      </c>
      <c r="AU110" s="246" t="s">
        <v>88</v>
      </c>
      <c r="AV110" s="14" t="s">
        <v>88</v>
      </c>
      <c r="AW110" s="14" t="s">
        <v>40</v>
      </c>
      <c r="AX110" s="14" t="s">
        <v>86</v>
      </c>
      <c r="AY110" s="246" t="s">
        <v>125</v>
      </c>
    </row>
    <row r="111" s="2" customFormat="1" ht="16.5" customHeight="1">
      <c r="A111" s="40"/>
      <c r="B111" s="41"/>
      <c r="C111" s="206" t="s">
        <v>162</v>
      </c>
      <c r="D111" s="206" t="s">
        <v>127</v>
      </c>
      <c r="E111" s="207" t="s">
        <v>163</v>
      </c>
      <c r="F111" s="208" t="s">
        <v>164</v>
      </c>
      <c r="G111" s="209" t="s">
        <v>165</v>
      </c>
      <c r="H111" s="210">
        <v>21</v>
      </c>
      <c r="I111" s="211"/>
      <c r="J111" s="212">
        <f>ROUND(I111*H111,2)</f>
        <v>0</v>
      </c>
      <c r="K111" s="208" t="s">
        <v>131</v>
      </c>
      <c r="L111" s="46"/>
      <c r="M111" s="213" t="s">
        <v>33</v>
      </c>
      <c r="N111" s="214" t="s">
        <v>49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132</v>
      </c>
      <c r="AT111" s="217" t="s">
        <v>127</v>
      </c>
      <c r="AU111" s="217" t="s">
        <v>88</v>
      </c>
      <c r="AY111" s="18" t="s">
        <v>125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86</v>
      </c>
      <c r="BK111" s="218">
        <f>ROUND(I111*H111,2)</f>
        <v>0</v>
      </c>
      <c r="BL111" s="18" t="s">
        <v>132</v>
      </c>
      <c r="BM111" s="217" t="s">
        <v>166</v>
      </c>
    </row>
    <row r="112" s="2" customFormat="1">
      <c r="A112" s="40"/>
      <c r="B112" s="41"/>
      <c r="C112" s="42"/>
      <c r="D112" s="219" t="s">
        <v>134</v>
      </c>
      <c r="E112" s="42"/>
      <c r="F112" s="220" t="s">
        <v>167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134</v>
      </c>
      <c r="AU112" s="18" t="s">
        <v>88</v>
      </c>
    </row>
    <row r="113" s="2" customFormat="1">
      <c r="A113" s="40"/>
      <c r="B113" s="41"/>
      <c r="C113" s="42"/>
      <c r="D113" s="224" t="s">
        <v>136</v>
      </c>
      <c r="E113" s="42"/>
      <c r="F113" s="225" t="s">
        <v>168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136</v>
      </c>
      <c r="AU113" s="18" t="s">
        <v>88</v>
      </c>
    </row>
    <row r="114" s="14" customFormat="1">
      <c r="A114" s="14"/>
      <c r="B114" s="236"/>
      <c r="C114" s="237"/>
      <c r="D114" s="219" t="s">
        <v>138</v>
      </c>
      <c r="E114" s="238" t="s">
        <v>33</v>
      </c>
      <c r="F114" s="239" t="s">
        <v>7</v>
      </c>
      <c r="G114" s="237"/>
      <c r="H114" s="240">
        <v>21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138</v>
      </c>
      <c r="AU114" s="246" t="s">
        <v>88</v>
      </c>
      <c r="AV114" s="14" t="s">
        <v>88</v>
      </c>
      <c r="AW114" s="14" t="s">
        <v>40</v>
      </c>
      <c r="AX114" s="14" t="s">
        <v>86</v>
      </c>
      <c r="AY114" s="246" t="s">
        <v>125</v>
      </c>
    </row>
    <row r="115" s="2" customFormat="1" ht="16.5" customHeight="1">
      <c r="A115" s="40"/>
      <c r="B115" s="41"/>
      <c r="C115" s="206" t="s">
        <v>148</v>
      </c>
      <c r="D115" s="206" t="s">
        <v>127</v>
      </c>
      <c r="E115" s="207" t="s">
        <v>169</v>
      </c>
      <c r="F115" s="208" t="s">
        <v>170</v>
      </c>
      <c r="G115" s="209" t="s">
        <v>171</v>
      </c>
      <c r="H115" s="210">
        <v>688.5</v>
      </c>
      <c r="I115" s="211"/>
      <c r="J115" s="212">
        <f>ROUND(I115*H115,2)</f>
        <v>0</v>
      </c>
      <c r="K115" s="208" t="s">
        <v>131</v>
      </c>
      <c r="L115" s="46"/>
      <c r="M115" s="213" t="s">
        <v>33</v>
      </c>
      <c r="N115" s="214" t="s">
        <v>49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132</v>
      </c>
      <c r="AT115" s="217" t="s">
        <v>127</v>
      </c>
      <c r="AU115" s="217" t="s">
        <v>88</v>
      </c>
      <c r="AY115" s="18" t="s">
        <v>125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86</v>
      </c>
      <c r="BK115" s="218">
        <f>ROUND(I115*H115,2)</f>
        <v>0</v>
      </c>
      <c r="BL115" s="18" t="s">
        <v>132</v>
      </c>
      <c r="BM115" s="217" t="s">
        <v>172</v>
      </c>
    </row>
    <row r="116" s="2" customFormat="1">
      <c r="A116" s="40"/>
      <c r="B116" s="41"/>
      <c r="C116" s="42"/>
      <c r="D116" s="219" t="s">
        <v>134</v>
      </c>
      <c r="E116" s="42"/>
      <c r="F116" s="220" t="s">
        <v>173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134</v>
      </c>
      <c r="AU116" s="18" t="s">
        <v>88</v>
      </c>
    </row>
    <row r="117" s="2" customFormat="1">
      <c r="A117" s="40"/>
      <c r="B117" s="41"/>
      <c r="C117" s="42"/>
      <c r="D117" s="224" t="s">
        <v>136</v>
      </c>
      <c r="E117" s="42"/>
      <c r="F117" s="225" t="s">
        <v>174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136</v>
      </c>
      <c r="AU117" s="18" t="s">
        <v>88</v>
      </c>
    </row>
    <row r="118" s="13" customFormat="1">
      <c r="A118" s="13"/>
      <c r="B118" s="226"/>
      <c r="C118" s="227"/>
      <c r="D118" s="219" t="s">
        <v>138</v>
      </c>
      <c r="E118" s="228" t="s">
        <v>33</v>
      </c>
      <c r="F118" s="229" t="s">
        <v>175</v>
      </c>
      <c r="G118" s="227"/>
      <c r="H118" s="228" t="s">
        <v>33</v>
      </c>
      <c r="I118" s="230"/>
      <c r="J118" s="227"/>
      <c r="K118" s="227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138</v>
      </c>
      <c r="AU118" s="235" t="s">
        <v>88</v>
      </c>
      <c r="AV118" s="13" t="s">
        <v>86</v>
      </c>
      <c r="AW118" s="13" t="s">
        <v>40</v>
      </c>
      <c r="AX118" s="13" t="s">
        <v>78</v>
      </c>
      <c r="AY118" s="235" t="s">
        <v>125</v>
      </c>
    </row>
    <row r="119" s="14" customFormat="1">
      <c r="A119" s="14"/>
      <c r="B119" s="236"/>
      <c r="C119" s="237"/>
      <c r="D119" s="219" t="s">
        <v>138</v>
      </c>
      <c r="E119" s="238" t="s">
        <v>33</v>
      </c>
      <c r="F119" s="239" t="s">
        <v>176</v>
      </c>
      <c r="G119" s="237"/>
      <c r="H119" s="240">
        <v>688.5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138</v>
      </c>
      <c r="AU119" s="246" t="s">
        <v>88</v>
      </c>
      <c r="AV119" s="14" t="s">
        <v>88</v>
      </c>
      <c r="AW119" s="14" t="s">
        <v>40</v>
      </c>
      <c r="AX119" s="14" t="s">
        <v>86</v>
      </c>
      <c r="AY119" s="246" t="s">
        <v>125</v>
      </c>
    </row>
    <row r="120" s="2" customFormat="1" ht="21.75" customHeight="1">
      <c r="A120" s="40"/>
      <c r="B120" s="41"/>
      <c r="C120" s="206" t="s">
        <v>177</v>
      </c>
      <c r="D120" s="206" t="s">
        <v>127</v>
      </c>
      <c r="E120" s="207" t="s">
        <v>178</v>
      </c>
      <c r="F120" s="208" t="s">
        <v>179</v>
      </c>
      <c r="G120" s="209" t="s">
        <v>171</v>
      </c>
      <c r="H120" s="210">
        <v>561.53099999999995</v>
      </c>
      <c r="I120" s="211"/>
      <c r="J120" s="212">
        <f>ROUND(I120*H120,2)</f>
        <v>0</v>
      </c>
      <c r="K120" s="208" t="s">
        <v>131</v>
      </c>
      <c r="L120" s="46"/>
      <c r="M120" s="213" t="s">
        <v>33</v>
      </c>
      <c r="N120" s="214" t="s">
        <v>49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132</v>
      </c>
      <c r="AT120" s="217" t="s">
        <v>127</v>
      </c>
      <c r="AU120" s="217" t="s">
        <v>88</v>
      </c>
      <c r="AY120" s="18" t="s">
        <v>125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86</v>
      </c>
      <c r="BK120" s="218">
        <f>ROUND(I120*H120,2)</f>
        <v>0</v>
      </c>
      <c r="BL120" s="18" t="s">
        <v>132</v>
      </c>
      <c r="BM120" s="217" t="s">
        <v>180</v>
      </c>
    </row>
    <row r="121" s="2" customFormat="1">
      <c r="A121" s="40"/>
      <c r="B121" s="41"/>
      <c r="C121" s="42"/>
      <c r="D121" s="219" t="s">
        <v>134</v>
      </c>
      <c r="E121" s="42"/>
      <c r="F121" s="220" t="s">
        <v>181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134</v>
      </c>
      <c r="AU121" s="18" t="s">
        <v>88</v>
      </c>
    </row>
    <row r="122" s="2" customFormat="1">
      <c r="A122" s="40"/>
      <c r="B122" s="41"/>
      <c r="C122" s="42"/>
      <c r="D122" s="224" t="s">
        <v>136</v>
      </c>
      <c r="E122" s="42"/>
      <c r="F122" s="225" t="s">
        <v>182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136</v>
      </c>
      <c r="AU122" s="18" t="s">
        <v>88</v>
      </c>
    </row>
    <row r="123" s="13" customFormat="1">
      <c r="A123" s="13"/>
      <c r="B123" s="226"/>
      <c r="C123" s="227"/>
      <c r="D123" s="219" t="s">
        <v>138</v>
      </c>
      <c r="E123" s="228" t="s">
        <v>33</v>
      </c>
      <c r="F123" s="229" t="s">
        <v>183</v>
      </c>
      <c r="G123" s="227"/>
      <c r="H123" s="228" t="s">
        <v>33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138</v>
      </c>
      <c r="AU123" s="235" t="s">
        <v>88</v>
      </c>
      <c r="AV123" s="13" t="s">
        <v>86</v>
      </c>
      <c r="AW123" s="13" t="s">
        <v>40</v>
      </c>
      <c r="AX123" s="13" t="s">
        <v>78</v>
      </c>
      <c r="AY123" s="235" t="s">
        <v>125</v>
      </c>
    </row>
    <row r="124" s="14" customFormat="1">
      <c r="A124" s="14"/>
      <c r="B124" s="236"/>
      <c r="C124" s="237"/>
      <c r="D124" s="219" t="s">
        <v>138</v>
      </c>
      <c r="E124" s="238" t="s">
        <v>33</v>
      </c>
      <c r="F124" s="239" t="s">
        <v>184</v>
      </c>
      <c r="G124" s="237"/>
      <c r="H124" s="240">
        <v>445.5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138</v>
      </c>
      <c r="AU124" s="246" t="s">
        <v>88</v>
      </c>
      <c r="AV124" s="14" t="s">
        <v>88</v>
      </c>
      <c r="AW124" s="14" t="s">
        <v>40</v>
      </c>
      <c r="AX124" s="14" t="s">
        <v>78</v>
      </c>
      <c r="AY124" s="246" t="s">
        <v>125</v>
      </c>
    </row>
    <row r="125" s="13" customFormat="1">
      <c r="A125" s="13"/>
      <c r="B125" s="226"/>
      <c r="C125" s="227"/>
      <c r="D125" s="219" t="s">
        <v>138</v>
      </c>
      <c r="E125" s="228" t="s">
        <v>33</v>
      </c>
      <c r="F125" s="229" t="s">
        <v>185</v>
      </c>
      <c r="G125" s="227"/>
      <c r="H125" s="228" t="s">
        <v>33</v>
      </c>
      <c r="I125" s="230"/>
      <c r="J125" s="227"/>
      <c r="K125" s="227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138</v>
      </c>
      <c r="AU125" s="235" t="s">
        <v>88</v>
      </c>
      <c r="AV125" s="13" t="s">
        <v>86</v>
      </c>
      <c r="AW125" s="13" t="s">
        <v>40</v>
      </c>
      <c r="AX125" s="13" t="s">
        <v>78</v>
      </c>
      <c r="AY125" s="235" t="s">
        <v>125</v>
      </c>
    </row>
    <row r="126" s="14" customFormat="1">
      <c r="A126" s="14"/>
      <c r="B126" s="236"/>
      <c r="C126" s="237"/>
      <c r="D126" s="219" t="s">
        <v>138</v>
      </c>
      <c r="E126" s="238" t="s">
        <v>33</v>
      </c>
      <c r="F126" s="239" t="s">
        <v>186</v>
      </c>
      <c r="G126" s="237"/>
      <c r="H126" s="240">
        <v>92.031000000000006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138</v>
      </c>
      <c r="AU126" s="246" t="s">
        <v>88</v>
      </c>
      <c r="AV126" s="14" t="s">
        <v>88</v>
      </c>
      <c r="AW126" s="14" t="s">
        <v>40</v>
      </c>
      <c r="AX126" s="14" t="s">
        <v>78</v>
      </c>
      <c r="AY126" s="246" t="s">
        <v>125</v>
      </c>
    </row>
    <row r="127" s="13" customFormat="1">
      <c r="A127" s="13"/>
      <c r="B127" s="226"/>
      <c r="C127" s="227"/>
      <c r="D127" s="219" t="s">
        <v>138</v>
      </c>
      <c r="E127" s="228" t="s">
        <v>33</v>
      </c>
      <c r="F127" s="229" t="s">
        <v>187</v>
      </c>
      <c r="G127" s="227"/>
      <c r="H127" s="228" t="s">
        <v>33</v>
      </c>
      <c r="I127" s="230"/>
      <c r="J127" s="227"/>
      <c r="K127" s="227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138</v>
      </c>
      <c r="AU127" s="235" t="s">
        <v>88</v>
      </c>
      <c r="AV127" s="13" t="s">
        <v>86</v>
      </c>
      <c r="AW127" s="13" t="s">
        <v>40</v>
      </c>
      <c r="AX127" s="13" t="s">
        <v>78</v>
      </c>
      <c r="AY127" s="235" t="s">
        <v>125</v>
      </c>
    </row>
    <row r="128" s="14" customFormat="1">
      <c r="A128" s="14"/>
      <c r="B128" s="236"/>
      <c r="C128" s="237"/>
      <c r="D128" s="219" t="s">
        <v>138</v>
      </c>
      <c r="E128" s="238" t="s">
        <v>33</v>
      </c>
      <c r="F128" s="239" t="s">
        <v>188</v>
      </c>
      <c r="G128" s="237"/>
      <c r="H128" s="240">
        <v>24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138</v>
      </c>
      <c r="AU128" s="246" t="s">
        <v>88</v>
      </c>
      <c r="AV128" s="14" t="s">
        <v>88</v>
      </c>
      <c r="AW128" s="14" t="s">
        <v>40</v>
      </c>
      <c r="AX128" s="14" t="s">
        <v>78</v>
      </c>
      <c r="AY128" s="246" t="s">
        <v>125</v>
      </c>
    </row>
    <row r="129" s="15" customFormat="1">
      <c r="A129" s="15"/>
      <c r="B129" s="247"/>
      <c r="C129" s="248"/>
      <c r="D129" s="219" t="s">
        <v>138</v>
      </c>
      <c r="E129" s="249" t="s">
        <v>33</v>
      </c>
      <c r="F129" s="250" t="s">
        <v>189</v>
      </c>
      <c r="G129" s="248"/>
      <c r="H129" s="251">
        <v>561.53099999999995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138</v>
      </c>
      <c r="AU129" s="257" t="s">
        <v>88</v>
      </c>
      <c r="AV129" s="15" t="s">
        <v>132</v>
      </c>
      <c r="AW129" s="15" t="s">
        <v>40</v>
      </c>
      <c r="AX129" s="15" t="s">
        <v>86</v>
      </c>
      <c r="AY129" s="257" t="s">
        <v>125</v>
      </c>
    </row>
    <row r="130" s="2" customFormat="1" ht="16.5" customHeight="1">
      <c r="A130" s="40"/>
      <c r="B130" s="41"/>
      <c r="C130" s="206" t="s">
        <v>190</v>
      </c>
      <c r="D130" s="206" t="s">
        <v>127</v>
      </c>
      <c r="E130" s="207" t="s">
        <v>191</v>
      </c>
      <c r="F130" s="208" t="s">
        <v>192</v>
      </c>
      <c r="G130" s="209" t="s">
        <v>171</v>
      </c>
      <c r="H130" s="210">
        <v>2.5</v>
      </c>
      <c r="I130" s="211"/>
      <c r="J130" s="212">
        <f>ROUND(I130*H130,2)</f>
        <v>0</v>
      </c>
      <c r="K130" s="208" t="s">
        <v>131</v>
      </c>
      <c r="L130" s="46"/>
      <c r="M130" s="213" t="s">
        <v>33</v>
      </c>
      <c r="N130" s="214" t="s">
        <v>49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132</v>
      </c>
      <c r="AT130" s="217" t="s">
        <v>127</v>
      </c>
      <c r="AU130" s="217" t="s">
        <v>88</v>
      </c>
      <c r="AY130" s="18" t="s">
        <v>125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86</v>
      </c>
      <c r="BK130" s="218">
        <f>ROUND(I130*H130,2)</f>
        <v>0</v>
      </c>
      <c r="BL130" s="18" t="s">
        <v>132</v>
      </c>
      <c r="BM130" s="217" t="s">
        <v>193</v>
      </c>
    </row>
    <row r="131" s="2" customFormat="1">
      <c r="A131" s="40"/>
      <c r="B131" s="41"/>
      <c r="C131" s="42"/>
      <c r="D131" s="219" t="s">
        <v>134</v>
      </c>
      <c r="E131" s="42"/>
      <c r="F131" s="220" t="s">
        <v>194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134</v>
      </c>
      <c r="AU131" s="18" t="s">
        <v>88</v>
      </c>
    </row>
    <row r="132" s="2" customFormat="1">
      <c r="A132" s="40"/>
      <c r="B132" s="41"/>
      <c r="C132" s="42"/>
      <c r="D132" s="224" t="s">
        <v>136</v>
      </c>
      <c r="E132" s="42"/>
      <c r="F132" s="225" t="s">
        <v>195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136</v>
      </c>
      <c r="AU132" s="18" t="s">
        <v>88</v>
      </c>
    </row>
    <row r="133" s="13" customFormat="1">
      <c r="A133" s="13"/>
      <c r="B133" s="226"/>
      <c r="C133" s="227"/>
      <c r="D133" s="219" t="s">
        <v>138</v>
      </c>
      <c r="E133" s="228" t="s">
        <v>33</v>
      </c>
      <c r="F133" s="229" t="s">
        <v>196</v>
      </c>
      <c r="G133" s="227"/>
      <c r="H133" s="228" t="s">
        <v>33</v>
      </c>
      <c r="I133" s="230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138</v>
      </c>
      <c r="AU133" s="235" t="s">
        <v>88</v>
      </c>
      <c r="AV133" s="13" t="s">
        <v>86</v>
      </c>
      <c r="AW133" s="13" t="s">
        <v>40</v>
      </c>
      <c r="AX133" s="13" t="s">
        <v>78</v>
      </c>
      <c r="AY133" s="235" t="s">
        <v>125</v>
      </c>
    </row>
    <row r="134" s="14" customFormat="1">
      <c r="A134" s="14"/>
      <c r="B134" s="236"/>
      <c r="C134" s="237"/>
      <c r="D134" s="219" t="s">
        <v>138</v>
      </c>
      <c r="E134" s="238" t="s">
        <v>33</v>
      </c>
      <c r="F134" s="239" t="s">
        <v>197</v>
      </c>
      <c r="G134" s="237"/>
      <c r="H134" s="240">
        <v>2.5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138</v>
      </c>
      <c r="AU134" s="246" t="s">
        <v>88</v>
      </c>
      <c r="AV134" s="14" t="s">
        <v>88</v>
      </c>
      <c r="AW134" s="14" t="s">
        <v>40</v>
      </c>
      <c r="AX134" s="14" t="s">
        <v>78</v>
      </c>
      <c r="AY134" s="246" t="s">
        <v>125</v>
      </c>
    </row>
    <row r="135" s="15" customFormat="1">
      <c r="A135" s="15"/>
      <c r="B135" s="247"/>
      <c r="C135" s="248"/>
      <c r="D135" s="219" t="s">
        <v>138</v>
      </c>
      <c r="E135" s="249" t="s">
        <v>33</v>
      </c>
      <c r="F135" s="250" t="s">
        <v>189</v>
      </c>
      <c r="G135" s="248"/>
      <c r="H135" s="251">
        <v>2.5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138</v>
      </c>
      <c r="AU135" s="257" t="s">
        <v>88</v>
      </c>
      <c r="AV135" s="15" t="s">
        <v>132</v>
      </c>
      <c r="AW135" s="15" t="s">
        <v>40</v>
      </c>
      <c r="AX135" s="15" t="s">
        <v>86</v>
      </c>
      <c r="AY135" s="257" t="s">
        <v>125</v>
      </c>
    </row>
    <row r="136" s="2" customFormat="1" ht="21.75" customHeight="1">
      <c r="A136" s="40"/>
      <c r="B136" s="41"/>
      <c r="C136" s="206" t="s">
        <v>198</v>
      </c>
      <c r="D136" s="206" t="s">
        <v>127</v>
      </c>
      <c r="E136" s="207" t="s">
        <v>199</v>
      </c>
      <c r="F136" s="208" t="s">
        <v>200</v>
      </c>
      <c r="G136" s="209" t="s">
        <v>171</v>
      </c>
      <c r="H136" s="210">
        <v>186.97499999999999</v>
      </c>
      <c r="I136" s="211"/>
      <c r="J136" s="212">
        <f>ROUND(I136*H136,2)</f>
        <v>0</v>
      </c>
      <c r="K136" s="208" t="s">
        <v>131</v>
      </c>
      <c r="L136" s="46"/>
      <c r="M136" s="213" t="s">
        <v>33</v>
      </c>
      <c r="N136" s="214" t="s">
        <v>49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132</v>
      </c>
      <c r="AT136" s="217" t="s">
        <v>127</v>
      </c>
      <c r="AU136" s="217" t="s">
        <v>88</v>
      </c>
      <c r="AY136" s="18" t="s">
        <v>125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86</v>
      </c>
      <c r="BK136" s="218">
        <f>ROUND(I136*H136,2)</f>
        <v>0</v>
      </c>
      <c r="BL136" s="18" t="s">
        <v>132</v>
      </c>
      <c r="BM136" s="217" t="s">
        <v>201</v>
      </c>
    </row>
    <row r="137" s="2" customFormat="1">
      <c r="A137" s="40"/>
      <c r="B137" s="41"/>
      <c r="C137" s="42"/>
      <c r="D137" s="219" t="s">
        <v>134</v>
      </c>
      <c r="E137" s="42"/>
      <c r="F137" s="220" t="s">
        <v>202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134</v>
      </c>
      <c r="AU137" s="18" t="s">
        <v>88</v>
      </c>
    </row>
    <row r="138" s="2" customFormat="1">
      <c r="A138" s="40"/>
      <c r="B138" s="41"/>
      <c r="C138" s="42"/>
      <c r="D138" s="224" t="s">
        <v>136</v>
      </c>
      <c r="E138" s="42"/>
      <c r="F138" s="225" t="s">
        <v>203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136</v>
      </c>
      <c r="AU138" s="18" t="s">
        <v>88</v>
      </c>
    </row>
    <row r="139" s="13" customFormat="1">
      <c r="A139" s="13"/>
      <c r="B139" s="226"/>
      <c r="C139" s="227"/>
      <c r="D139" s="219" t="s">
        <v>138</v>
      </c>
      <c r="E139" s="228" t="s">
        <v>33</v>
      </c>
      <c r="F139" s="229" t="s">
        <v>204</v>
      </c>
      <c r="G139" s="227"/>
      <c r="H139" s="228" t="s">
        <v>33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138</v>
      </c>
      <c r="AU139" s="235" t="s">
        <v>88</v>
      </c>
      <c r="AV139" s="13" t="s">
        <v>86</v>
      </c>
      <c r="AW139" s="13" t="s">
        <v>40</v>
      </c>
      <c r="AX139" s="13" t="s">
        <v>78</v>
      </c>
      <c r="AY139" s="235" t="s">
        <v>125</v>
      </c>
    </row>
    <row r="140" s="14" customFormat="1">
      <c r="A140" s="14"/>
      <c r="B140" s="236"/>
      <c r="C140" s="237"/>
      <c r="D140" s="219" t="s">
        <v>138</v>
      </c>
      <c r="E140" s="238" t="s">
        <v>33</v>
      </c>
      <c r="F140" s="239" t="s">
        <v>205</v>
      </c>
      <c r="G140" s="237"/>
      <c r="H140" s="240">
        <v>161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138</v>
      </c>
      <c r="AU140" s="246" t="s">
        <v>88</v>
      </c>
      <c r="AV140" s="14" t="s">
        <v>88</v>
      </c>
      <c r="AW140" s="14" t="s">
        <v>40</v>
      </c>
      <c r="AX140" s="14" t="s">
        <v>78</v>
      </c>
      <c r="AY140" s="246" t="s">
        <v>125</v>
      </c>
    </row>
    <row r="141" s="13" customFormat="1">
      <c r="A141" s="13"/>
      <c r="B141" s="226"/>
      <c r="C141" s="227"/>
      <c r="D141" s="219" t="s">
        <v>138</v>
      </c>
      <c r="E141" s="228" t="s">
        <v>33</v>
      </c>
      <c r="F141" s="229" t="s">
        <v>206</v>
      </c>
      <c r="G141" s="227"/>
      <c r="H141" s="228" t="s">
        <v>33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138</v>
      </c>
      <c r="AU141" s="235" t="s">
        <v>88</v>
      </c>
      <c r="AV141" s="13" t="s">
        <v>86</v>
      </c>
      <c r="AW141" s="13" t="s">
        <v>40</v>
      </c>
      <c r="AX141" s="13" t="s">
        <v>78</v>
      </c>
      <c r="AY141" s="235" t="s">
        <v>125</v>
      </c>
    </row>
    <row r="142" s="14" customFormat="1">
      <c r="A142" s="14"/>
      <c r="B142" s="236"/>
      <c r="C142" s="237"/>
      <c r="D142" s="219" t="s">
        <v>138</v>
      </c>
      <c r="E142" s="238" t="s">
        <v>33</v>
      </c>
      <c r="F142" s="239" t="s">
        <v>207</v>
      </c>
      <c r="G142" s="237"/>
      <c r="H142" s="240">
        <v>8.4169999999999998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138</v>
      </c>
      <c r="AU142" s="246" t="s">
        <v>88</v>
      </c>
      <c r="AV142" s="14" t="s">
        <v>88</v>
      </c>
      <c r="AW142" s="14" t="s">
        <v>40</v>
      </c>
      <c r="AX142" s="14" t="s">
        <v>78</v>
      </c>
      <c r="AY142" s="246" t="s">
        <v>125</v>
      </c>
    </row>
    <row r="143" s="13" customFormat="1">
      <c r="A143" s="13"/>
      <c r="B143" s="226"/>
      <c r="C143" s="227"/>
      <c r="D143" s="219" t="s">
        <v>138</v>
      </c>
      <c r="E143" s="228" t="s">
        <v>33</v>
      </c>
      <c r="F143" s="229" t="s">
        <v>208</v>
      </c>
      <c r="G143" s="227"/>
      <c r="H143" s="228" t="s">
        <v>33</v>
      </c>
      <c r="I143" s="230"/>
      <c r="J143" s="227"/>
      <c r="K143" s="227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138</v>
      </c>
      <c r="AU143" s="235" t="s">
        <v>88</v>
      </c>
      <c r="AV143" s="13" t="s">
        <v>86</v>
      </c>
      <c r="AW143" s="13" t="s">
        <v>40</v>
      </c>
      <c r="AX143" s="13" t="s">
        <v>78</v>
      </c>
      <c r="AY143" s="235" t="s">
        <v>125</v>
      </c>
    </row>
    <row r="144" s="14" customFormat="1">
      <c r="A144" s="14"/>
      <c r="B144" s="236"/>
      <c r="C144" s="237"/>
      <c r="D144" s="219" t="s">
        <v>138</v>
      </c>
      <c r="E144" s="238" t="s">
        <v>33</v>
      </c>
      <c r="F144" s="239" t="s">
        <v>209</v>
      </c>
      <c r="G144" s="237"/>
      <c r="H144" s="240">
        <v>14.565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138</v>
      </c>
      <c r="AU144" s="246" t="s">
        <v>88</v>
      </c>
      <c r="AV144" s="14" t="s">
        <v>88</v>
      </c>
      <c r="AW144" s="14" t="s">
        <v>40</v>
      </c>
      <c r="AX144" s="14" t="s">
        <v>78</v>
      </c>
      <c r="AY144" s="246" t="s">
        <v>125</v>
      </c>
    </row>
    <row r="145" s="13" customFormat="1">
      <c r="A145" s="13"/>
      <c r="B145" s="226"/>
      <c r="C145" s="227"/>
      <c r="D145" s="219" t="s">
        <v>138</v>
      </c>
      <c r="E145" s="228" t="s">
        <v>33</v>
      </c>
      <c r="F145" s="229" t="s">
        <v>210</v>
      </c>
      <c r="G145" s="227"/>
      <c r="H145" s="228" t="s">
        <v>33</v>
      </c>
      <c r="I145" s="230"/>
      <c r="J145" s="227"/>
      <c r="K145" s="227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138</v>
      </c>
      <c r="AU145" s="235" t="s">
        <v>88</v>
      </c>
      <c r="AV145" s="13" t="s">
        <v>86</v>
      </c>
      <c r="AW145" s="13" t="s">
        <v>40</v>
      </c>
      <c r="AX145" s="13" t="s">
        <v>78</v>
      </c>
      <c r="AY145" s="235" t="s">
        <v>125</v>
      </c>
    </row>
    <row r="146" s="14" customFormat="1">
      <c r="A146" s="14"/>
      <c r="B146" s="236"/>
      <c r="C146" s="237"/>
      <c r="D146" s="219" t="s">
        <v>138</v>
      </c>
      <c r="E146" s="238" t="s">
        <v>33</v>
      </c>
      <c r="F146" s="239" t="s">
        <v>211</v>
      </c>
      <c r="G146" s="237"/>
      <c r="H146" s="240">
        <v>2.9929999999999999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138</v>
      </c>
      <c r="AU146" s="246" t="s">
        <v>88</v>
      </c>
      <c r="AV146" s="14" t="s">
        <v>88</v>
      </c>
      <c r="AW146" s="14" t="s">
        <v>40</v>
      </c>
      <c r="AX146" s="14" t="s">
        <v>78</v>
      </c>
      <c r="AY146" s="246" t="s">
        <v>125</v>
      </c>
    </row>
    <row r="147" s="15" customFormat="1">
      <c r="A147" s="15"/>
      <c r="B147" s="247"/>
      <c r="C147" s="248"/>
      <c r="D147" s="219" t="s">
        <v>138</v>
      </c>
      <c r="E147" s="249" t="s">
        <v>33</v>
      </c>
      <c r="F147" s="250" t="s">
        <v>189</v>
      </c>
      <c r="G147" s="248"/>
      <c r="H147" s="251">
        <v>186.97499999999999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138</v>
      </c>
      <c r="AU147" s="257" t="s">
        <v>88</v>
      </c>
      <c r="AV147" s="15" t="s">
        <v>132</v>
      </c>
      <c r="AW147" s="15" t="s">
        <v>40</v>
      </c>
      <c r="AX147" s="15" t="s">
        <v>86</v>
      </c>
      <c r="AY147" s="257" t="s">
        <v>125</v>
      </c>
    </row>
    <row r="148" s="2" customFormat="1" ht="16.5" customHeight="1">
      <c r="A148" s="40"/>
      <c r="B148" s="41"/>
      <c r="C148" s="206" t="s">
        <v>212</v>
      </c>
      <c r="D148" s="206" t="s">
        <v>127</v>
      </c>
      <c r="E148" s="207" t="s">
        <v>213</v>
      </c>
      <c r="F148" s="208" t="s">
        <v>214</v>
      </c>
      <c r="G148" s="209" t="s">
        <v>171</v>
      </c>
      <c r="H148" s="210">
        <v>1437.0060000000001</v>
      </c>
      <c r="I148" s="211"/>
      <c r="J148" s="212">
        <f>ROUND(I148*H148,2)</f>
        <v>0</v>
      </c>
      <c r="K148" s="208" t="s">
        <v>131</v>
      </c>
      <c r="L148" s="46"/>
      <c r="M148" s="213" t="s">
        <v>33</v>
      </c>
      <c r="N148" s="214" t="s">
        <v>49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132</v>
      </c>
      <c r="AT148" s="217" t="s">
        <v>127</v>
      </c>
      <c r="AU148" s="217" t="s">
        <v>88</v>
      </c>
      <c r="AY148" s="18" t="s">
        <v>125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86</v>
      </c>
      <c r="BK148" s="218">
        <f>ROUND(I148*H148,2)</f>
        <v>0</v>
      </c>
      <c r="BL148" s="18" t="s">
        <v>132</v>
      </c>
      <c r="BM148" s="217" t="s">
        <v>215</v>
      </c>
    </row>
    <row r="149" s="2" customFormat="1">
      <c r="A149" s="40"/>
      <c r="B149" s="41"/>
      <c r="C149" s="42"/>
      <c r="D149" s="219" t="s">
        <v>134</v>
      </c>
      <c r="E149" s="42"/>
      <c r="F149" s="220" t="s">
        <v>216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134</v>
      </c>
      <c r="AU149" s="18" t="s">
        <v>88</v>
      </c>
    </row>
    <row r="150" s="2" customFormat="1">
      <c r="A150" s="40"/>
      <c r="B150" s="41"/>
      <c r="C150" s="42"/>
      <c r="D150" s="224" t="s">
        <v>136</v>
      </c>
      <c r="E150" s="42"/>
      <c r="F150" s="225" t="s">
        <v>217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136</v>
      </c>
      <c r="AU150" s="18" t="s">
        <v>88</v>
      </c>
    </row>
    <row r="151" s="13" customFormat="1">
      <c r="A151" s="13"/>
      <c r="B151" s="226"/>
      <c r="C151" s="227"/>
      <c r="D151" s="219" t="s">
        <v>138</v>
      </c>
      <c r="E151" s="228" t="s">
        <v>33</v>
      </c>
      <c r="F151" s="229" t="s">
        <v>218</v>
      </c>
      <c r="G151" s="227"/>
      <c r="H151" s="228" t="s">
        <v>33</v>
      </c>
      <c r="I151" s="230"/>
      <c r="J151" s="227"/>
      <c r="K151" s="227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138</v>
      </c>
      <c r="AU151" s="235" t="s">
        <v>88</v>
      </c>
      <c r="AV151" s="13" t="s">
        <v>86</v>
      </c>
      <c r="AW151" s="13" t="s">
        <v>40</v>
      </c>
      <c r="AX151" s="13" t="s">
        <v>78</v>
      </c>
      <c r="AY151" s="235" t="s">
        <v>125</v>
      </c>
    </row>
    <row r="152" s="14" customFormat="1">
      <c r="A152" s="14"/>
      <c r="B152" s="236"/>
      <c r="C152" s="237"/>
      <c r="D152" s="219" t="s">
        <v>138</v>
      </c>
      <c r="E152" s="238" t="s">
        <v>33</v>
      </c>
      <c r="F152" s="239" t="s">
        <v>176</v>
      </c>
      <c r="G152" s="237"/>
      <c r="H152" s="240">
        <v>688.5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138</v>
      </c>
      <c r="AU152" s="246" t="s">
        <v>88</v>
      </c>
      <c r="AV152" s="14" t="s">
        <v>88</v>
      </c>
      <c r="AW152" s="14" t="s">
        <v>40</v>
      </c>
      <c r="AX152" s="14" t="s">
        <v>78</v>
      </c>
      <c r="AY152" s="246" t="s">
        <v>125</v>
      </c>
    </row>
    <row r="153" s="13" customFormat="1">
      <c r="A153" s="13"/>
      <c r="B153" s="226"/>
      <c r="C153" s="227"/>
      <c r="D153" s="219" t="s">
        <v>138</v>
      </c>
      <c r="E153" s="228" t="s">
        <v>33</v>
      </c>
      <c r="F153" s="229" t="s">
        <v>183</v>
      </c>
      <c r="G153" s="227"/>
      <c r="H153" s="228" t="s">
        <v>33</v>
      </c>
      <c r="I153" s="230"/>
      <c r="J153" s="227"/>
      <c r="K153" s="227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138</v>
      </c>
      <c r="AU153" s="235" t="s">
        <v>88</v>
      </c>
      <c r="AV153" s="13" t="s">
        <v>86</v>
      </c>
      <c r="AW153" s="13" t="s">
        <v>40</v>
      </c>
      <c r="AX153" s="13" t="s">
        <v>78</v>
      </c>
      <c r="AY153" s="235" t="s">
        <v>125</v>
      </c>
    </row>
    <row r="154" s="14" customFormat="1">
      <c r="A154" s="14"/>
      <c r="B154" s="236"/>
      <c r="C154" s="237"/>
      <c r="D154" s="219" t="s">
        <v>138</v>
      </c>
      <c r="E154" s="238" t="s">
        <v>33</v>
      </c>
      <c r="F154" s="239" t="s">
        <v>184</v>
      </c>
      <c r="G154" s="237"/>
      <c r="H154" s="240">
        <v>445.5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138</v>
      </c>
      <c r="AU154" s="246" t="s">
        <v>88</v>
      </c>
      <c r="AV154" s="14" t="s">
        <v>88</v>
      </c>
      <c r="AW154" s="14" t="s">
        <v>40</v>
      </c>
      <c r="AX154" s="14" t="s">
        <v>78</v>
      </c>
      <c r="AY154" s="246" t="s">
        <v>125</v>
      </c>
    </row>
    <row r="155" s="13" customFormat="1">
      <c r="A155" s="13"/>
      <c r="B155" s="226"/>
      <c r="C155" s="227"/>
      <c r="D155" s="219" t="s">
        <v>138</v>
      </c>
      <c r="E155" s="228" t="s">
        <v>33</v>
      </c>
      <c r="F155" s="229" t="s">
        <v>185</v>
      </c>
      <c r="G155" s="227"/>
      <c r="H155" s="228" t="s">
        <v>33</v>
      </c>
      <c r="I155" s="230"/>
      <c r="J155" s="227"/>
      <c r="K155" s="227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138</v>
      </c>
      <c r="AU155" s="235" t="s">
        <v>88</v>
      </c>
      <c r="AV155" s="13" t="s">
        <v>86</v>
      </c>
      <c r="AW155" s="13" t="s">
        <v>40</v>
      </c>
      <c r="AX155" s="13" t="s">
        <v>78</v>
      </c>
      <c r="AY155" s="235" t="s">
        <v>125</v>
      </c>
    </row>
    <row r="156" s="14" customFormat="1">
      <c r="A156" s="14"/>
      <c r="B156" s="236"/>
      <c r="C156" s="237"/>
      <c r="D156" s="219" t="s">
        <v>138</v>
      </c>
      <c r="E156" s="238" t="s">
        <v>33</v>
      </c>
      <c r="F156" s="239" t="s">
        <v>186</v>
      </c>
      <c r="G156" s="237"/>
      <c r="H156" s="240">
        <v>92.031000000000006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138</v>
      </c>
      <c r="AU156" s="246" t="s">
        <v>88</v>
      </c>
      <c r="AV156" s="14" t="s">
        <v>88</v>
      </c>
      <c r="AW156" s="14" t="s">
        <v>40</v>
      </c>
      <c r="AX156" s="14" t="s">
        <v>78</v>
      </c>
      <c r="AY156" s="246" t="s">
        <v>125</v>
      </c>
    </row>
    <row r="157" s="13" customFormat="1">
      <c r="A157" s="13"/>
      <c r="B157" s="226"/>
      <c r="C157" s="227"/>
      <c r="D157" s="219" t="s">
        <v>138</v>
      </c>
      <c r="E157" s="228" t="s">
        <v>33</v>
      </c>
      <c r="F157" s="229" t="s">
        <v>187</v>
      </c>
      <c r="G157" s="227"/>
      <c r="H157" s="228" t="s">
        <v>33</v>
      </c>
      <c r="I157" s="230"/>
      <c r="J157" s="227"/>
      <c r="K157" s="227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138</v>
      </c>
      <c r="AU157" s="235" t="s">
        <v>88</v>
      </c>
      <c r="AV157" s="13" t="s">
        <v>86</v>
      </c>
      <c r="AW157" s="13" t="s">
        <v>40</v>
      </c>
      <c r="AX157" s="13" t="s">
        <v>78</v>
      </c>
      <c r="AY157" s="235" t="s">
        <v>125</v>
      </c>
    </row>
    <row r="158" s="14" customFormat="1">
      <c r="A158" s="14"/>
      <c r="B158" s="236"/>
      <c r="C158" s="237"/>
      <c r="D158" s="219" t="s">
        <v>138</v>
      </c>
      <c r="E158" s="238" t="s">
        <v>33</v>
      </c>
      <c r="F158" s="239" t="s">
        <v>188</v>
      </c>
      <c r="G158" s="237"/>
      <c r="H158" s="240">
        <v>24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138</v>
      </c>
      <c r="AU158" s="246" t="s">
        <v>88</v>
      </c>
      <c r="AV158" s="14" t="s">
        <v>88</v>
      </c>
      <c r="AW158" s="14" t="s">
        <v>40</v>
      </c>
      <c r="AX158" s="14" t="s">
        <v>78</v>
      </c>
      <c r="AY158" s="246" t="s">
        <v>125</v>
      </c>
    </row>
    <row r="159" s="13" customFormat="1">
      <c r="A159" s="13"/>
      <c r="B159" s="226"/>
      <c r="C159" s="227"/>
      <c r="D159" s="219" t="s">
        <v>138</v>
      </c>
      <c r="E159" s="228" t="s">
        <v>33</v>
      </c>
      <c r="F159" s="229" t="s">
        <v>204</v>
      </c>
      <c r="G159" s="227"/>
      <c r="H159" s="228" t="s">
        <v>33</v>
      </c>
      <c r="I159" s="230"/>
      <c r="J159" s="227"/>
      <c r="K159" s="227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138</v>
      </c>
      <c r="AU159" s="235" t="s">
        <v>88</v>
      </c>
      <c r="AV159" s="13" t="s">
        <v>86</v>
      </c>
      <c r="AW159" s="13" t="s">
        <v>40</v>
      </c>
      <c r="AX159" s="13" t="s">
        <v>78</v>
      </c>
      <c r="AY159" s="235" t="s">
        <v>125</v>
      </c>
    </row>
    <row r="160" s="14" customFormat="1">
      <c r="A160" s="14"/>
      <c r="B160" s="236"/>
      <c r="C160" s="237"/>
      <c r="D160" s="219" t="s">
        <v>138</v>
      </c>
      <c r="E160" s="238" t="s">
        <v>33</v>
      </c>
      <c r="F160" s="239" t="s">
        <v>205</v>
      </c>
      <c r="G160" s="237"/>
      <c r="H160" s="240">
        <v>161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138</v>
      </c>
      <c r="AU160" s="246" t="s">
        <v>88</v>
      </c>
      <c r="AV160" s="14" t="s">
        <v>88</v>
      </c>
      <c r="AW160" s="14" t="s">
        <v>40</v>
      </c>
      <c r="AX160" s="14" t="s">
        <v>78</v>
      </c>
      <c r="AY160" s="246" t="s">
        <v>125</v>
      </c>
    </row>
    <row r="161" s="13" customFormat="1">
      <c r="A161" s="13"/>
      <c r="B161" s="226"/>
      <c r="C161" s="227"/>
      <c r="D161" s="219" t="s">
        <v>138</v>
      </c>
      <c r="E161" s="228" t="s">
        <v>33</v>
      </c>
      <c r="F161" s="229" t="s">
        <v>206</v>
      </c>
      <c r="G161" s="227"/>
      <c r="H161" s="228" t="s">
        <v>33</v>
      </c>
      <c r="I161" s="230"/>
      <c r="J161" s="227"/>
      <c r="K161" s="227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138</v>
      </c>
      <c r="AU161" s="235" t="s">
        <v>88</v>
      </c>
      <c r="AV161" s="13" t="s">
        <v>86</v>
      </c>
      <c r="AW161" s="13" t="s">
        <v>40</v>
      </c>
      <c r="AX161" s="13" t="s">
        <v>78</v>
      </c>
      <c r="AY161" s="235" t="s">
        <v>125</v>
      </c>
    </row>
    <row r="162" s="14" customFormat="1">
      <c r="A162" s="14"/>
      <c r="B162" s="236"/>
      <c r="C162" s="237"/>
      <c r="D162" s="219" t="s">
        <v>138</v>
      </c>
      <c r="E162" s="238" t="s">
        <v>33</v>
      </c>
      <c r="F162" s="239" t="s">
        <v>207</v>
      </c>
      <c r="G162" s="237"/>
      <c r="H162" s="240">
        <v>8.4169999999999998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138</v>
      </c>
      <c r="AU162" s="246" t="s">
        <v>88</v>
      </c>
      <c r="AV162" s="14" t="s">
        <v>88</v>
      </c>
      <c r="AW162" s="14" t="s">
        <v>40</v>
      </c>
      <c r="AX162" s="14" t="s">
        <v>78</v>
      </c>
      <c r="AY162" s="246" t="s">
        <v>125</v>
      </c>
    </row>
    <row r="163" s="13" customFormat="1">
      <c r="A163" s="13"/>
      <c r="B163" s="226"/>
      <c r="C163" s="227"/>
      <c r="D163" s="219" t="s">
        <v>138</v>
      </c>
      <c r="E163" s="228" t="s">
        <v>33</v>
      </c>
      <c r="F163" s="229" t="s">
        <v>208</v>
      </c>
      <c r="G163" s="227"/>
      <c r="H163" s="228" t="s">
        <v>33</v>
      </c>
      <c r="I163" s="230"/>
      <c r="J163" s="227"/>
      <c r="K163" s="227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138</v>
      </c>
      <c r="AU163" s="235" t="s">
        <v>88</v>
      </c>
      <c r="AV163" s="13" t="s">
        <v>86</v>
      </c>
      <c r="AW163" s="13" t="s">
        <v>40</v>
      </c>
      <c r="AX163" s="13" t="s">
        <v>78</v>
      </c>
      <c r="AY163" s="235" t="s">
        <v>125</v>
      </c>
    </row>
    <row r="164" s="14" customFormat="1">
      <c r="A164" s="14"/>
      <c r="B164" s="236"/>
      <c r="C164" s="237"/>
      <c r="D164" s="219" t="s">
        <v>138</v>
      </c>
      <c r="E164" s="238" t="s">
        <v>33</v>
      </c>
      <c r="F164" s="239" t="s">
        <v>209</v>
      </c>
      <c r="G164" s="237"/>
      <c r="H164" s="240">
        <v>14.565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138</v>
      </c>
      <c r="AU164" s="246" t="s">
        <v>88</v>
      </c>
      <c r="AV164" s="14" t="s">
        <v>88</v>
      </c>
      <c r="AW164" s="14" t="s">
        <v>40</v>
      </c>
      <c r="AX164" s="14" t="s">
        <v>78</v>
      </c>
      <c r="AY164" s="246" t="s">
        <v>125</v>
      </c>
    </row>
    <row r="165" s="13" customFormat="1">
      <c r="A165" s="13"/>
      <c r="B165" s="226"/>
      <c r="C165" s="227"/>
      <c r="D165" s="219" t="s">
        <v>138</v>
      </c>
      <c r="E165" s="228" t="s">
        <v>33</v>
      </c>
      <c r="F165" s="229" t="s">
        <v>210</v>
      </c>
      <c r="G165" s="227"/>
      <c r="H165" s="228" t="s">
        <v>33</v>
      </c>
      <c r="I165" s="230"/>
      <c r="J165" s="227"/>
      <c r="K165" s="227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138</v>
      </c>
      <c r="AU165" s="235" t="s">
        <v>88</v>
      </c>
      <c r="AV165" s="13" t="s">
        <v>86</v>
      </c>
      <c r="AW165" s="13" t="s">
        <v>40</v>
      </c>
      <c r="AX165" s="13" t="s">
        <v>78</v>
      </c>
      <c r="AY165" s="235" t="s">
        <v>125</v>
      </c>
    </row>
    <row r="166" s="14" customFormat="1">
      <c r="A166" s="14"/>
      <c r="B166" s="236"/>
      <c r="C166" s="237"/>
      <c r="D166" s="219" t="s">
        <v>138</v>
      </c>
      <c r="E166" s="238" t="s">
        <v>33</v>
      </c>
      <c r="F166" s="239" t="s">
        <v>211</v>
      </c>
      <c r="G166" s="237"/>
      <c r="H166" s="240">
        <v>2.9929999999999999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138</v>
      </c>
      <c r="AU166" s="246" t="s">
        <v>88</v>
      </c>
      <c r="AV166" s="14" t="s">
        <v>88</v>
      </c>
      <c r="AW166" s="14" t="s">
        <v>40</v>
      </c>
      <c r="AX166" s="14" t="s">
        <v>78</v>
      </c>
      <c r="AY166" s="246" t="s">
        <v>125</v>
      </c>
    </row>
    <row r="167" s="15" customFormat="1">
      <c r="A167" s="15"/>
      <c r="B167" s="247"/>
      <c r="C167" s="248"/>
      <c r="D167" s="219" t="s">
        <v>138</v>
      </c>
      <c r="E167" s="249" t="s">
        <v>33</v>
      </c>
      <c r="F167" s="250" t="s">
        <v>189</v>
      </c>
      <c r="G167" s="248"/>
      <c r="H167" s="251">
        <v>1437.0059999999999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7" t="s">
        <v>138</v>
      </c>
      <c r="AU167" s="257" t="s">
        <v>88</v>
      </c>
      <c r="AV167" s="15" t="s">
        <v>132</v>
      </c>
      <c r="AW167" s="15" t="s">
        <v>40</v>
      </c>
      <c r="AX167" s="15" t="s">
        <v>86</v>
      </c>
      <c r="AY167" s="257" t="s">
        <v>125</v>
      </c>
    </row>
    <row r="168" s="2" customFormat="1" ht="21.75" customHeight="1">
      <c r="A168" s="40"/>
      <c r="B168" s="41"/>
      <c r="C168" s="206" t="s">
        <v>219</v>
      </c>
      <c r="D168" s="206" t="s">
        <v>127</v>
      </c>
      <c r="E168" s="207" t="s">
        <v>220</v>
      </c>
      <c r="F168" s="208" t="s">
        <v>221</v>
      </c>
      <c r="G168" s="209" t="s">
        <v>171</v>
      </c>
      <c r="H168" s="210">
        <v>748.50599999999997</v>
      </c>
      <c r="I168" s="211"/>
      <c r="J168" s="212">
        <f>ROUND(I168*H168,2)</f>
        <v>0</v>
      </c>
      <c r="K168" s="208" t="s">
        <v>131</v>
      </c>
      <c r="L168" s="46"/>
      <c r="M168" s="213" t="s">
        <v>33</v>
      </c>
      <c r="N168" s="214" t="s">
        <v>49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132</v>
      </c>
      <c r="AT168" s="217" t="s">
        <v>127</v>
      </c>
      <c r="AU168" s="217" t="s">
        <v>88</v>
      </c>
      <c r="AY168" s="18" t="s">
        <v>125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86</v>
      </c>
      <c r="BK168" s="218">
        <f>ROUND(I168*H168,2)</f>
        <v>0</v>
      </c>
      <c r="BL168" s="18" t="s">
        <v>132</v>
      </c>
      <c r="BM168" s="217" t="s">
        <v>222</v>
      </c>
    </row>
    <row r="169" s="2" customFormat="1">
      <c r="A169" s="40"/>
      <c r="B169" s="41"/>
      <c r="C169" s="42"/>
      <c r="D169" s="219" t="s">
        <v>134</v>
      </c>
      <c r="E169" s="42"/>
      <c r="F169" s="220" t="s">
        <v>223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134</v>
      </c>
      <c r="AU169" s="18" t="s">
        <v>88</v>
      </c>
    </row>
    <row r="170" s="2" customFormat="1">
      <c r="A170" s="40"/>
      <c r="B170" s="41"/>
      <c r="C170" s="42"/>
      <c r="D170" s="224" t="s">
        <v>136</v>
      </c>
      <c r="E170" s="42"/>
      <c r="F170" s="225" t="s">
        <v>224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136</v>
      </c>
      <c r="AU170" s="18" t="s">
        <v>88</v>
      </c>
    </row>
    <row r="171" s="13" customFormat="1">
      <c r="A171" s="13"/>
      <c r="B171" s="226"/>
      <c r="C171" s="227"/>
      <c r="D171" s="219" t="s">
        <v>138</v>
      </c>
      <c r="E171" s="228" t="s">
        <v>33</v>
      </c>
      <c r="F171" s="229" t="s">
        <v>183</v>
      </c>
      <c r="G171" s="227"/>
      <c r="H171" s="228" t="s">
        <v>33</v>
      </c>
      <c r="I171" s="230"/>
      <c r="J171" s="227"/>
      <c r="K171" s="227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138</v>
      </c>
      <c r="AU171" s="235" t="s">
        <v>88</v>
      </c>
      <c r="AV171" s="13" t="s">
        <v>86</v>
      </c>
      <c r="AW171" s="13" t="s">
        <v>40</v>
      </c>
      <c r="AX171" s="13" t="s">
        <v>78</v>
      </c>
      <c r="AY171" s="235" t="s">
        <v>125</v>
      </c>
    </row>
    <row r="172" s="14" customFormat="1">
      <c r="A172" s="14"/>
      <c r="B172" s="236"/>
      <c r="C172" s="237"/>
      <c r="D172" s="219" t="s">
        <v>138</v>
      </c>
      <c r="E172" s="238" t="s">
        <v>33</v>
      </c>
      <c r="F172" s="239" t="s">
        <v>184</v>
      </c>
      <c r="G172" s="237"/>
      <c r="H172" s="240">
        <v>445.5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138</v>
      </c>
      <c r="AU172" s="246" t="s">
        <v>88</v>
      </c>
      <c r="AV172" s="14" t="s">
        <v>88</v>
      </c>
      <c r="AW172" s="14" t="s">
        <v>40</v>
      </c>
      <c r="AX172" s="14" t="s">
        <v>78</v>
      </c>
      <c r="AY172" s="246" t="s">
        <v>125</v>
      </c>
    </row>
    <row r="173" s="13" customFormat="1">
      <c r="A173" s="13"/>
      <c r="B173" s="226"/>
      <c r="C173" s="227"/>
      <c r="D173" s="219" t="s">
        <v>138</v>
      </c>
      <c r="E173" s="228" t="s">
        <v>33</v>
      </c>
      <c r="F173" s="229" t="s">
        <v>185</v>
      </c>
      <c r="G173" s="227"/>
      <c r="H173" s="228" t="s">
        <v>33</v>
      </c>
      <c r="I173" s="230"/>
      <c r="J173" s="227"/>
      <c r="K173" s="227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138</v>
      </c>
      <c r="AU173" s="235" t="s">
        <v>88</v>
      </c>
      <c r="AV173" s="13" t="s">
        <v>86</v>
      </c>
      <c r="AW173" s="13" t="s">
        <v>40</v>
      </c>
      <c r="AX173" s="13" t="s">
        <v>78</v>
      </c>
      <c r="AY173" s="235" t="s">
        <v>125</v>
      </c>
    </row>
    <row r="174" s="14" customFormat="1">
      <c r="A174" s="14"/>
      <c r="B174" s="236"/>
      <c r="C174" s="237"/>
      <c r="D174" s="219" t="s">
        <v>138</v>
      </c>
      <c r="E174" s="238" t="s">
        <v>33</v>
      </c>
      <c r="F174" s="239" t="s">
        <v>186</v>
      </c>
      <c r="G174" s="237"/>
      <c r="H174" s="240">
        <v>92.031000000000006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138</v>
      </c>
      <c r="AU174" s="246" t="s">
        <v>88</v>
      </c>
      <c r="AV174" s="14" t="s">
        <v>88</v>
      </c>
      <c r="AW174" s="14" t="s">
        <v>40</v>
      </c>
      <c r="AX174" s="14" t="s">
        <v>78</v>
      </c>
      <c r="AY174" s="246" t="s">
        <v>125</v>
      </c>
    </row>
    <row r="175" s="13" customFormat="1">
      <c r="A175" s="13"/>
      <c r="B175" s="226"/>
      <c r="C175" s="227"/>
      <c r="D175" s="219" t="s">
        <v>138</v>
      </c>
      <c r="E175" s="228" t="s">
        <v>33</v>
      </c>
      <c r="F175" s="229" t="s">
        <v>187</v>
      </c>
      <c r="G175" s="227"/>
      <c r="H175" s="228" t="s">
        <v>33</v>
      </c>
      <c r="I175" s="230"/>
      <c r="J175" s="227"/>
      <c r="K175" s="227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138</v>
      </c>
      <c r="AU175" s="235" t="s">
        <v>88</v>
      </c>
      <c r="AV175" s="13" t="s">
        <v>86</v>
      </c>
      <c r="AW175" s="13" t="s">
        <v>40</v>
      </c>
      <c r="AX175" s="13" t="s">
        <v>78</v>
      </c>
      <c r="AY175" s="235" t="s">
        <v>125</v>
      </c>
    </row>
    <row r="176" s="14" customFormat="1">
      <c r="A176" s="14"/>
      <c r="B176" s="236"/>
      <c r="C176" s="237"/>
      <c r="D176" s="219" t="s">
        <v>138</v>
      </c>
      <c r="E176" s="238" t="s">
        <v>33</v>
      </c>
      <c r="F176" s="239" t="s">
        <v>188</v>
      </c>
      <c r="G176" s="237"/>
      <c r="H176" s="240">
        <v>24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138</v>
      </c>
      <c r="AU176" s="246" t="s">
        <v>88</v>
      </c>
      <c r="AV176" s="14" t="s">
        <v>88</v>
      </c>
      <c r="AW176" s="14" t="s">
        <v>40</v>
      </c>
      <c r="AX176" s="14" t="s">
        <v>78</v>
      </c>
      <c r="AY176" s="246" t="s">
        <v>125</v>
      </c>
    </row>
    <row r="177" s="13" customFormat="1">
      <c r="A177" s="13"/>
      <c r="B177" s="226"/>
      <c r="C177" s="227"/>
      <c r="D177" s="219" t="s">
        <v>138</v>
      </c>
      <c r="E177" s="228" t="s">
        <v>33</v>
      </c>
      <c r="F177" s="229" t="s">
        <v>204</v>
      </c>
      <c r="G177" s="227"/>
      <c r="H177" s="228" t="s">
        <v>33</v>
      </c>
      <c r="I177" s="230"/>
      <c r="J177" s="227"/>
      <c r="K177" s="227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138</v>
      </c>
      <c r="AU177" s="235" t="s">
        <v>88</v>
      </c>
      <c r="AV177" s="13" t="s">
        <v>86</v>
      </c>
      <c r="AW177" s="13" t="s">
        <v>40</v>
      </c>
      <c r="AX177" s="13" t="s">
        <v>78</v>
      </c>
      <c r="AY177" s="235" t="s">
        <v>125</v>
      </c>
    </row>
    <row r="178" s="14" customFormat="1">
      <c r="A178" s="14"/>
      <c r="B178" s="236"/>
      <c r="C178" s="237"/>
      <c r="D178" s="219" t="s">
        <v>138</v>
      </c>
      <c r="E178" s="238" t="s">
        <v>33</v>
      </c>
      <c r="F178" s="239" t="s">
        <v>205</v>
      </c>
      <c r="G178" s="237"/>
      <c r="H178" s="240">
        <v>161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138</v>
      </c>
      <c r="AU178" s="246" t="s">
        <v>88</v>
      </c>
      <c r="AV178" s="14" t="s">
        <v>88</v>
      </c>
      <c r="AW178" s="14" t="s">
        <v>40</v>
      </c>
      <c r="AX178" s="14" t="s">
        <v>78</v>
      </c>
      <c r="AY178" s="246" t="s">
        <v>125</v>
      </c>
    </row>
    <row r="179" s="13" customFormat="1">
      <c r="A179" s="13"/>
      <c r="B179" s="226"/>
      <c r="C179" s="227"/>
      <c r="D179" s="219" t="s">
        <v>138</v>
      </c>
      <c r="E179" s="228" t="s">
        <v>33</v>
      </c>
      <c r="F179" s="229" t="s">
        <v>206</v>
      </c>
      <c r="G179" s="227"/>
      <c r="H179" s="228" t="s">
        <v>33</v>
      </c>
      <c r="I179" s="230"/>
      <c r="J179" s="227"/>
      <c r="K179" s="227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138</v>
      </c>
      <c r="AU179" s="235" t="s">
        <v>88</v>
      </c>
      <c r="AV179" s="13" t="s">
        <v>86</v>
      </c>
      <c r="AW179" s="13" t="s">
        <v>40</v>
      </c>
      <c r="AX179" s="13" t="s">
        <v>78</v>
      </c>
      <c r="AY179" s="235" t="s">
        <v>125</v>
      </c>
    </row>
    <row r="180" s="14" customFormat="1">
      <c r="A180" s="14"/>
      <c r="B180" s="236"/>
      <c r="C180" s="237"/>
      <c r="D180" s="219" t="s">
        <v>138</v>
      </c>
      <c r="E180" s="238" t="s">
        <v>33</v>
      </c>
      <c r="F180" s="239" t="s">
        <v>207</v>
      </c>
      <c r="G180" s="237"/>
      <c r="H180" s="240">
        <v>8.4169999999999998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138</v>
      </c>
      <c r="AU180" s="246" t="s">
        <v>88</v>
      </c>
      <c r="AV180" s="14" t="s">
        <v>88</v>
      </c>
      <c r="AW180" s="14" t="s">
        <v>40</v>
      </c>
      <c r="AX180" s="14" t="s">
        <v>78</v>
      </c>
      <c r="AY180" s="246" t="s">
        <v>125</v>
      </c>
    </row>
    <row r="181" s="13" customFormat="1">
      <c r="A181" s="13"/>
      <c r="B181" s="226"/>
      <c r="C181" s="227"/>
      <c r="D181" s="219" t="s">
        <v>138</v>
      </c>
      <c r="E181" s="228" t="s">
        <v>33</v>
      </c>
      <c r="F181" s="229" t="s">
        <v>208</v>
      </c>
      <c r="G181" s="227"/>
      <c r="H181" s="228" t="s">
        <v>33</v>
      </c>
      <c r="I181" s="230"/>
      <c r="J181" s="227"/>
      <c r="K181" s="227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138</v>
      </c>
      <c r="AU181" s="235" t="s">
        <v>88</v>
      </c>
      <c r="AV181" s="13" t="s">
        <v>86</v>
      </c>
      <c r="AW181" s="13" t="s">
        <v>40</v>
      </c>
      <c r="AX181" s="13" t="s">
        <v>78</v>
      </c>
      <c r="AY181" s="235" t="s">
        <v>125</v>
      </c>
    </row>
    <row r="182" s="14" customFormat="1">
      <c r="A182" s="14"/>
      <c r="B182" s="236"/>
      <c r="C182" s="237"/>
      <c r="D182" s="219" t="s">
        <v>138</v>
      </c>
      <c r="E182" s="238" t="s">
        <v>33</v>
      </c>
      <c r="F182" s="239" t="s">
        <v>209</v>
      </c>
      <c r="G182" s="237"/>
      <c r="H182" s="240">
        <v>14.565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138</v>
      </c>
      <c r="AU182" s="246" t="s">
        <v>88</v>
      </c>
      <c r="AV182" s="14" t="s">
        <v>88</v>
      </c>
      <c r="AW182" s="14" t="s">
        <v>40</v>
      </c>
      <c r="AX182" s="14" t="s">
        <v>78</v>
      </c>
      <c r="AY182" s="246" t="s">
        <v>125</v>
      </c>
    </row>
    <row r="183" s="13" customFormat="1">
      <c r="A183" s="13"/>
      <c r="B183" s="226"/>
      <c r="C183" s="227"/>
      <c r="D183" s="219" t="s">
        <v>138</v>
      </c>
      <c r="E183" s="228" t="s">
        <v>33</v>
      </c>
      <c r="F183" s="229" t="s">
        <v>210</v>
      </c>
      <c r="G183" s="227"/>
      <c r="H183" s="228" t="s">
        <v>33</v>
      </c>
      <c r="I183" s="230"/>
      <c r="J183" s="227"/>
      <c r="K183" s="227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138</v>
      </c>
      <c r="AU183" s="235" t="s">
        <v>88</v>
      </c>
      <c r="AV183" s="13" t="s">
        <v>86</v>
      </c>
      <c r="AW183" s="13" t="s">
        <v>40</v>
      </c>
      <c r="AX183" s="13" t="s">
        <v>78</v>
      </c>
      <c r="AY183" s="235" t="s">
        <v>125</v>
      </c>
    </row>
    <row r="184" s="14" customFormat="1">
      <c r="A184" s="14"/>
      <c r="B184" s="236"/>
      <c r="C184" s="237"/>
      <c r="D184" s="219" t="s">
        <v>138</v>
      </c>
      <c r="E184" s="238" t="s">
        <v>33</v>
      </c>
      <c r="F184" s="239" t="s">
        <v>211</v>
      </c>
      <c r="G184" s="237"/>
      <c r="H184" s="240">
        <v>2.9929999999999999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138</v>
      </c>
      <c r="AU184" s="246" t="s">
        <v>88</v>
      </c>
      <c r="AV184" s="14" t="s">
        <v>88</v>
      </c>
      <c r="AW184" s="14" t="s">
        <v>40</v>
      </c>
      <c r="AX184" s="14" t="s">
        <v>78</v>
      </c>
      <c r="AY184" s="246" t="s">
        <v>125</v>
      </c>
    </row>
    <row r="185" s="15" customFormat="1">
      <c r="A185" s="15"/>
      <c r="B185" s="247"/>
      <c r="C185" s="248"/>
      <c r="D185" s="219" t="s">
        <v>138</v>
      </c>
      <c r="E185" s="249" t="s">
        <v>33</v>
      </c>
      <c r="F185" s="250" t="s">
        <v>189</v>
      </c>
      <c r="G185" s="248"/>
      <c r="H185" s="251">
        <v>748.50600000000009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7" t="s">
        <v>138</v>
      </c>
      <c r="AU185" s="257" t="s">
        <v>88</v>
      </c>
      <c r="AV185" s="15" t="s">
        <v>132</v>
      </c>
      <c r="AW185" s="15" t="s">
        <v>40</v>
      </c>
      <c r="AX185" s="15" t="s">
        <v>86</v>
      </c>
      <c r="AY185" s="257" t="s">
        <v>125</v>
      </c>
    </row>
    <row r="186" s="2" customFormat="1" ht="16.5" customHeight="1">
      <c r="A186" s="40"/>
      <c r="B186" s="41"/>
      <c r="C186" s="206" t="s">
        <v>225</v>
      </c>
      <c r="D186" s="206" t="s">
        <v>127</v>
      </c>
      <c r="E186" s="207" t="s">
        <v>226</v>
      </c>
      <c r="F186" s="208" t="s">
        <v>227</v>
      </c>
      <c r="G186" s="209" t="s">
        <v>171</v>
      </c>
      <c r="H186" s="210">
        <v>748.50599999999997</v>
      </c>
      <c r="I186" s="211"/>
      <c r="J186" s="212">
        <f>ROUND(I186*H186,2)</f>
        <v>0</v>
      </c>
      <c r="K186" s="208" t="s">
        <v>131</v>
      </c>
      <c r="L186" s="46"/>
      <c r="M186" s="213" t="s">
        <v>33</v>
      </c>
      <c r="N186" s="214" t="s">
        <v>49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132</v>
      </c>
      <c r="AT186" s="217" t="s">
        <v>127</v>
      </c>
      <c r="AU186" s="217" t="s">
        <v>88</v>
      </c>
      <c r="AY186" s="18" t="s">
        <v>125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86</v>
      </c>
      <c r="BK186" s="218">
        <f>ROUND(I186*H186,2)</f>
        <v>0</v>
      </c>
      <c r="BL186" s="18" t="s">
        <v>132</v>
      </c>
      <c r="BM186" s="217" t="s">
        <v>228</v>
      </c>
    </row>
    <row r="187" s="2" customFormat="1">
      <c r="A187" s="40"/>
      <c r="B187" s="41"/>
      <c r="C187" s="42"/>
      <c r="D187" s="219" t="s">
        <v>134</v>
      </c>
      <c r="E187" s="42"/>
      <c r="F187" s="220" t="s">
        <v>229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134</v>
      </c>
      <c r="AU187" s="18" t="s">
        <v>88</v>
      </c>
    </row>
    <row r="188" s="2" customFormat="1">
      <c r="A188" s="40"/>
      <c r="B188" s="41"/>
      <c r="C188" s="42"/>
      <c r="D188" s="224" t="s">
        <v>136</v>
      </c>
      <c r="E188" s="42"/>
      <c r="F188" s="225" t="s">
        <v>230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136</v>
      </c>
      <c r="AU188" s="18" t="s">
        <v>88</v>
      </c>
    </row>
    <row r="189" s="13" customFormat="1">
      <c r="A189" s="13"/>
      <c r="B189" s="226"/>
      <c r="C189" s="227"/>
      <c r="D189" s="219" t="s">
        <v>138</v>
      </c>
      <c r="E189" s="228" t="s">
        <v>33</v>
      </c>
      <c r="F189" s="229" t="s">
        <v>183</v>
      </c>
      <c r="G189" s="227"/>
      <c r="H189" s="228" t="s">
        <v>33</v>
      </c>
      <c r="I189" s="230"/>
      <c r="J189" s="227"/>
      <c r="K189" s="227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138</v>
      </c>
      <c r="AU189" s="235" t="s">
        <v>88</v>
      </c>
      <c r="AV189" s="13" t="s">
        <v>86</v>
      </c>
      <c r="AW189" s="13" t="s">
        <v>40</v>
      </c>
      <c r="AX189" s="13" t="s">
        <v>78</v>
      </c>
      <c r="AY189" s="235" t="s">
        <v>125</v>
      </c>
    </row>
    <row r="190" s="14" customFormat="1">
      <c r="A190" s="14"/>
      <c r="B190" s="236"/>
      <c r="C190" s="237"/>
      <c r="D190" s="219" t="s">
        <v>138</v>
      </c>
      <c r="E190" s="238" t="s">
        <v>33</v>
      </c>
      <c r="F190" s="239" t="s">
        <v>184</v>
      </c>
      <c r="G190" s="237"/>
      <c r="H190" s="240">
        <v>445.5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138</v>
      </c>
      <c r="AU190" s="246" t="s">
        <v>88</v>
      </c>
      <c r="AV190" s="14" t="s">
        <v>88</v>
      </c>
      <c r="AW190" s="14" t="s">
        <v>40</v>
      </c>
      <c r="AX190" s="14" t="s">
        <v>78</v>
      </c>
      <c r="AY190" s="246" t="s">
        <v>125</v>
      </c>
    </row>
    <row r="191" s="13" customFormat="1">
      <c r="A191" s="13"/>
      <c r="B191" s="226"/>
      <c r="C191" s="227"/>
      <c r="D191" s="219" t="s">
        <v>138</v>
      </c>
      <c r="E191" s="228" t="s">
        <v>33</v>
      </c>
      <c r="F191" s="229" t="s">
        <v>185</v>
      </c>
      <c r="G191" s="227"/>
      <c r="H191" s="228" t="s">
        <v>33</v>
      </c>
      <c r="I191" s="230"/>
      <c r="J191" s="227"/>
      <c r="K191" s="227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138</v>
      </c>
      <c r="AU191" s="235" t="s">
        <v>88</v>
      </c>
      <c r="AV191" s="13" t="s">
        <v>86</v>
      </c>
      <c r="AW191" s="13" t="s">
        <v>40</v>
      </c>
      <c r="AX191" s="13" t="s">
        <v>78</v>
      </c>
      <c r="AY191" s="235" t="s">
        <v>125</v>
      </c>
    </row>
    <row r="192" s="14" customFormat="1">
      <c r="A192" s="14"/>
      <c r="B192" s="236"/>
      <c r="C192" s="237"/>
      <c r="D192" s="219" t="s">
        <v>138</v>
      </c>
      <c r="E192" s="238" t="s">
        <v>33</v>
      </c>
      <c r="F192" s="239" t="s">
        <v>186</v>
      </c>
      <c r="G192" s="237"/>
      <c r="H192" s="240">
        <v>92.031000000000006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138</v>
      </c>
      <c r="AU192" s="246" t="s">
        <v>88</v>
      </c>
      <c r="AV192" s="14" t="s">
        <v>88</v>
      </c>
      <c r="AW192" s="14" t="s">
        <v>40</v>
      </c>
      <c r="AX192" s="14" t="s">
        <v>78</v>
      </c>
      <c r="AY192" s="246" t="s">
        <v>125</v>
      </c>
    </row>
    <row r="193" s="13" customFormat="1">
      <c r="A193" s="13"/>
      <c r="B193" s="226"/>
      <c r="C193" s="227"/>
      <c r="D193" s="219" t="s">
        <v>138</v>
      </c>
      <c r="E193" s="228" t="s">
        <v>33</v>
      </c>
      <c r="F193" s="229" t="s">
        <v>187</v>
      </c>
      <c r="G193" s="227"/>
      <c r="H193" s="228" t="s">
        <v>33</v>
      </c>
      <c r="I193" s="230"/>
      <c r="J193" s="227"/>
      <c r="K193" s="227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138</v>
      </c>
      <c r="AU193" s="235" t="s">
        <v>88</v>
      </c>
      <c r="AV193" s="13" t="s">
        <v>86</v>
      </c>
      <c r="AW193" s="13" t="s">
        <v>40</v>
      </c>
      <c r="AX193" s="13" t="s">
        <v>78</v>
      </c>
      <c r="AY193" s="235" t="s">
        <v>125</v>
      </c>
    </row>
    <row r="194" s="14" customFormat="1">
      <c r="A194" s="14"/>
      <c r="B194" s="236"/>
      <c r="C194" s="237"/>
      <c r="D194" s="219" t="s">
        <v>138</v>
      </c>
      <c r="E194" s="238" t="s">
        <v>33</v>
      </c>
      <c r="F194" s="239" t="s">
        <v>188</v>
      </c>
      <c r="G194" s="237"/>
      <c r="H194" s="240">
        <v>24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138</v>
      </c>
      <c r="AU194" s="246" t="s">
        <v>88</v>
      </c>
      <c r="AV194" s="14" t="s">
        <v>88</v>
      </c>
      <c r="AW194" s="14" t="s">
        <v>40</v>
      </c>
      <c r="AX194" s="14" t="s">
        <v>78</v>
      </c>
      <c r="AY194" s="246" t="s">
        <v>125</v>
      </c>
    </row>
    <row r="195" s="13" customFormat="1">
      <c r="A195" s="13"/>
      <c r="B195" s="226"/>
      <c r="C195" s="227"/>
      <c r="D195" s="219" t="s">
        <v>138</v>
      </c>
      <c r="E195" s="228" t="s">
        <v>33</v>
      </c>
      <c r="F195" s="229" t="s">
        <v>204</v>
      </c>
      <c r="G195" s="227"/>
      <c r="H195" s="228" t="s">
        <v>33</v>
      </c>
      <c r="I195" s="230"/>
      <c r="J195" s="227"/>
      <c r="K195" s="227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138</v>
      </c>
      <c r="AU195" s="235" t="s">
        <v>88</v>
      </c>
      <c r="AV195" s="13" t="s">
        <v>86</v>
      </c>
      <c r="AW195" s="13" t="s">
        <v>40</v>
      </c>
      <c r="AX195" s="13" t="s">
        <v>78</v>
      </c>
      <c r="AY195" s="235" t="s">
        <v>125</v>
      </c>
    </row>
    <row r="196" s="14" customFormat="1">
      <c r="A196" s="14"/>
      <c r="B196" s="236"/>
      <c r="C196" s="237"/>
      <c r="D196" s="219" t="s">
        <v>138</v>
      </c>
      <c r="E196" s="238" t="s">
        <v>33</v>
      </c>
      <c r="F196" s="239" t="s">
        <v>205</v>
      </c>
      <c r="G196" s="237"/>
      <c r="H196" s="240">
        <v>161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138</v>
      </c>
      <c r="AU196" s="246" t="s">
        <v>88</v>
      </c>
      <c r="AV196" s="14" t="s">
        <v>88</v>
      </c>
      <c r="AW196" s="14" t="s">
        <v>40</v>
      </c>
      <c r="AX196" s="14" t="s">
        <v>78</v>
      </c>
      <c r="AY196" s="246" t="s">
        <v>125</v>
      </c>
    </row>
    <row r="197" s="13" customFormat="1">
      <c r="A197" s="13"/>
      <c r="B197" s="226"/>
      <c r="C197" s="227"/>
      <c r="D197" s="219" t="s">
        <v>138</v>
      </c>
      <c r="E197" s="228" t="s">
        <v>33</v>
      </c>
      <c r="F197" s="229" t="s">
        <v>206</v>
      </c>
      <c r="G197" s="227"/>
      <c r="H197" s="228" t="s">
        <v>33</v>
      </c>
      <c r="I197" s="230"/>
      <c r="J197" s="227"/>
      <c r="K197" s="227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138</v>
      </c>
      <c r="AU197" s="235" t="s">
        <v>88</v>
      </c>
      <c r="AV197" s="13" t="s">
        <v>86</v>
      </c>
      <c r="AW197" s="13" t="s">
        <v>40</v>
      </c>
      <c r="AX197" s="13" t="s">
        <v>78</v>
      </c>
      <c r="AY197" s="235" t="s">
        <v>125</v>
      </c>
    </row>
    <row r="198" s="14" customFormat="1">
      <c r="A198" s="14"/>
      <c r="B198" s="236"/>
      <c r="C198" s="237"/>
      <c r="D198" s="219" t="s">
        <v>138</v>
      </c>
      <c r="E198" s="238" t="s">
        <v>33</v>
      </c>
      <c r="F198" s="239" t="s">
        <v>207</v>
      </c>
      <c r="G198" s="237"/>
      <c r="H198" s="240">
        <v>8.4169999999999998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138</v>
      </c>
      <c r="AU198" s="246" t="s">
        <v>88</v>
      </c>
      <c r="AV198" s="14" t="s">
        <v>88</v>
      </c>
      <c r="AW198" s="14" t="s">
        <v>40</v>
      </c>
      <c r="AX198" s="14" t="s">
        <v>78</v>
      </c>
      <c r="AY198" s="246" t="s">
        <v>125</v>
      </c>
    </row>
    <row r="199" s="13" customFormat="1">
      <c r="A199" s="13"/>
      <c r="B199" s="226"/>
      <c r="C199" s="227"/>
      <c r="D199" s="219" t="s">
        <v>138</v>
      </c>
      <c r="E199" s="228" t="s">
        <v>33</v>
      </c>
      <c r="F199" s="229" t="s">
        <v>208</v>
      </c>
      <c r="G199" s="227"/>
      <c r="H199" s="228" t="s">
        <v>33</v>
      </c>
      <c r="I199" s="230"/>
      <c r="J199" s="227"/>
      <c r="K199" s="227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138</v>
      </c>
      <c r="AU199" s="235" t="s">
        <v>88</v>
      </c>
      <c r="AV199" s="13" t="s">
        <v>86</v>
      </c>
      <c r="AW199" s="13" t="s">
        <v>40</v>
      </c>
      <c r="AX199" s="13" t="s">
        <v>78</v>
      </c>
      <c r="AY199" s="235" t="s">
        <v>125</v>
      </c>
    </row>
    <row r="200" s="14" customFormat="1">
      <c r="A200" s="14"/>
      <c r="B200" s="236"/>
      <c r="C200" s="237"/>
      <c r="D200" s="219" t="s">
        <v>138</v>
      </c>
      <c r="E200" s="238" t="s">
        <v>33</v>
      </c>
      <c r="F200" s="239" t="s">
        <v>209</v>
      </c>
      <c r="G200" s="237"/>
      <c r="H200" s="240">
        <v>14.565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138</v>
      </c>
      <c r="AU200" s="246" t="s">
        <v>88</v>
      </c>
      <c r="AV200" s="14" t="s">
        <v>88</v>
      </c>
      <c r="AW200" s="14" t="s">
        <v>40</v>
      </c>
      <c r="AX200" s="14" t="s">
        <v>78</v>
      </c>
      <c r="AY200" s="246" t="s">
        <v>125</v>
      </c>
    </row>
    <row r="201" s="13" customFormat="1">
      <c r="A201" s="13"/>
      <c r="B201" s="226"/>
      <c r="C201" s="227"/>
      <c r="D201" s="219" t="s">
        <v>138</v>
      </c>
      <c r="E201" s="228" t="s">
        <v>33</v>
      </c>
      <c r="F201" s="229" t="s">
        <v>210</v>
      </c>
      <c r="G201" s="227"/>
      <c r="H201" s="228" t="s">
        <v>33</v>
      </c>
      <c r="I201" s="230"/>
      <c r="J201" s="227"/>
      <c r="K201" s="227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138</v>
      </c>
      <c r="AU201" s="235" t="s">
        <v>88</v>
      </c>
      <c r="AV201" s="13" t="s">
        <v>86</v>
      </c>
      <c r="AW201" s="13" t="s">
        <v>40</v>
      </c>
      <c r="AX201" s="13" t="s">
        <v>78</v>
      </c>
      <c r="AY201" s="235" t="s">
        <v>125</v>
      </c>
    </row>
    <row r="202" s="14" customFormat="1">
      <c r="A202" s="14"/>
      <c r="B202" s="236"/>
      <c r="C202" s="237"/>
      <c r="D202" s="219" t="s">
        <v>138</v>
      </c>
      <c r="E202" s="238" t="s">
        <v>33</v>
      </c>
      <c r="F202" s="239" t="s">
        <v>211</v>
      </c>
      <c r="G202" s="237"/>
      <c r="H202" s="240">
        <v>2.9929999999999999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138</v>
      </c>
      <c r="AU202" s="246" t="s">
        <v>88</v>
      </c>
      <c r="AV202" s="14" t="s">
        <v>88</v>
      </c>
      <c r="AW202" s="14" t="s">
        <v>40</v>
      </c>
      <c r="AX202" s="14" t="s">
        <v>78</v>
      </c>
      <c r="AY202" s="246" t="s">
        <v>125</v>
      </c>
    </row>
    <row r="203" s="15" customFormat="1">
      <c r="A203" s="15"/>
      <c r="B203" s="247"/>
      <c r="C203" s="248"/>
      <c r="D203" s="219" t="s">
        <v>138</v>
      </c>
      <c r="E203" s="249" t="s">
        <v>33</v>
      </c>
      <c r="F203" s="250" t="s">
        <v>189</v>
      </c>
      <c r="G203" s="248"/>
      <c r="H203" s="251">
        <v>748.50600000000009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7" t="s">
        <v>138</v>
      </c>
      <c r="AU203" s="257" t="s">
        <v>88</v>
      </c>
      <c r="AV203" s="15" t="s">
        <v>132</v>
      </c>
      <c r="AW203" s="15" t="s">
        <v>40</v>
      </c>
      <c r="AX203" s="15" t="s">
        <v>86</v>
      </c>
      <c r="AY203" s="257" t="s">
        <v>125</v>
      </c>
    </row>
    <row r="204" s="2" customFormat="1" ht="16.5" customHeight="1">
      <c r="A204" s="40"/>
      <c r="B204" s="41"/>
      <c r="C204" s="206" t="s">
        <v>231</v>
      </c>
      <c r="D204" s="206" t="s">
        <v>127</v>
      </c>
      <c r="E204" s="207" t="s">
        <v>232</v>
      </c>
      <c r="F204" s="208" t="s">
        <v>233</v>
      </c>
      <c r="G204" s="209" t="s">
        <v>234</v>
      </c>
      <c r="H204" s="210">
        <v>1422.1610000000001</v>
      </c>
      <c r="I204" s="211"/>
      <c r="J204" s="212">
        <f>ROUND(I204*H204,2)</f>
        <v>0</v>
      </c>
      <c r="K204" s="208" t="s">
        <v>131</v>
      </c>
      <c r="L204" s="46"/>
      <c r="M204" s="213" t="s">
        <v>33</v>
      </c>
      <c r="N204" s="214" t="s">
        <v>49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132</v>
      </c>
      <c r="AT204" s="217" t="s">
        <v>127</v>
      </c>
      <c r="AU204" s="217" t="s">
        <v>88</v>
      </c>
      <c r="AY204" s="18" t="s">
        <v>125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86</v>
      </c>
      <c r="BK204" s="218">
        <f>ROUND(I204*H204,2)</f>
        <v>0</v>
      </c>
      <c r="BL204" s="18" t="s">
        <v>132</v>
      </c>
      <c r="BM204" s="217" t="s">
        <v>235</v>
      </c>
    </row>
    <row r="205" s="2" customFormat="1">
      <c r="A205" s="40"/>
      <c r="B205" s="41"/>
      <c r="C205" s="42"/>
      <c r="D205" s="219" t="s">
        <v>134</v>
      </c>
      <c r="E205" s="42"/>
      <c r="F205" s="220" t="s">
        <v>236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134</v>
      </c>
      <c r="AU205" s="18" t="s">
        <v>88</v>
      </c>
    </row>
    <row r="206" s="2" customFormat="1">
      <c r="A206" s="40"/>
      <c r="B206" s="41"/>
      <c r="C206" s="42"/>
      <c r="D206" s="224" t="s">
        <v>136</v>
      </c>
      <c r="E206" s="42"/>
      <c r="F206" s="225" t="s">
        <v>237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136</v>
      </c>
      <c r="AU206" s="18" t="s">
        <v>88</v>
      </c>
    </row>
    <row r="207" s="13" customFormat="1">
      <c r="A207" s="13"/>
      <c r="B207" s="226"/>
      <c r="C207" s="227"/>
      <c r="D207" s="219" t="s">
        <v>138</v>
      </c>
      <c r="E207" s="228" t="s">
        <v>33</v>
      </c>
      <c r="F207" s="229" t="s">
        <v>238</v>
      </c>
      <c r="G207" s="227"/>
      <c r="H207" s="228" t="s">
        <v>33</v>
      </c>
      <c r="I207" s="230"/>
      <c r="J207" s="227"/>
      <c r="K207" s="227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138</v>
      </c>
      <c r="AU207" s="235" t="s">
        <v>88</v>
      </c>
      <c r="AV207" s="13" t="s">
        <v>86</v>
      </c>
      <c r="AW207" s="13" t="s">
        <v>40</v>
      </c>
      <c r="AX207" s="13" t="s">
        <v>78</v>
      </c>
      <c r="AY207" s="235" t="s">
        <v>125</v>
      </c>
    </row>
    <row r="208" s="13" customFormat="1">
      <c r="A208" s="13"/>
      <c r="B208" s="226"/>
      <c r="C208" s="227"/>
      <c r="D208" s="219" t="s">
        <v>138</v>
      </c>
      <c r="E208" s="228" t="s">
        <v>33</v>
      </c>
      <c r="F208" s="229" t="s">
        <v>183</v>
      </c>
      <c r="G208" s="227"/>
      <c r="H208" s="228" t="s">
        <v>33</v>
      </c>
      <c r="I208" s="230"/>
      <c r="J208" s="227"/>
      <c r="K208" s="227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138</v>
      </c>
      <c r="AU208" s="235" t="s">
        <v>88</v>
      </c>
      <c r="AV208" s="13" t="s">
        <v>86</v>
      </c>
      <c r="AW208" s="13" t="s">
        <v>40</v>
      </c>
      <c r="AX208" s="13" t="s">
        <v>78</v>
      </c>
      <c r="AY208" s="235" t="s">
        <v>125</v>
      </c>
    </row>
    <row r="209" s="14" customFormat="1">
      <c r="A209" s="14"/>
      <c r="B209" s="236"/>
      <c r="C209" s="237"/>
      <c r="D209" s="219" t="s">
        <v>138</v>
      </c>
      <c r="E209" s="238" t="s">
        <v>33</v>
      </c>
      <c r="F209" s="239" t="s">
        <v>184</v>
      </c>
      <c r="G209" s="237"/>
      <c r="H209" s="240">
        <v>445.5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138</v>
      </c>
      <c r="AU209" s="246" t="s">
        <v>88</v>
      </c>
      <c r="AV209" s="14" t="s">
        <v>88</v>
      </c>
      <c r="AW209" s="14" t="s">
        <v>40</v>
      </c>
      <c r="AX209" s="14" t="s">
        <v>78</v>
      </c>
      <c r="AY209" s="246" t="s">
        <v>125</v>
      </c>
    </row>
    <row r="210" s="13" customFormat="1">
      <c r="A210" s="13"/>
      <c r="B210" s="226"/>
      <c r="C210" s="227"/>
      <c r="D210" s="219" t="s">
        <v>138</v>
      </c>
      <c r="E210" s="228" t="s">
        <v>33</v>
      </c>
      <c r="F210" s="229" t="s">
        <v>185</v>
      </c>
      <c r="G210" s="227"/>
      <c r="H210" s="228" t="s">
        <v>33</v>
      </c>
      <c r="I210" s="230"/>
      <c r="J210" s="227"/>
      <c r="K210" s="227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138</v>
      </c>
      <c r="AU210" s="235" t="s">
        <v>88</v>
      </c>
      <c r="AV210" s="13" t="s">
        <v>86</v>
      </c>
      <c r="AW210" s="13" t="s">
        <v>40</v>
      </c>
      <c r="AX210" s="13" t="s">
        <v>78</v>
      </c>
      <c r="AY210" s="235" t="s">
        <v>125</v>
      </c>
    </row>
    <row r="211" s="14" customFormat="1">
      <c r="A211" s="14"/>
      <c r="B211" s="236"/>
      <c r="C211" s="237"/>
      <c r="D211" s="219" t="s">
        <v>138</v>
      </c>
      <c r="E211" s="238" t="s">
        <v>33</v>
      </c>
      <c r="F211" s="239" t="s">
        <v>186</v>
      </c>
      <c r="G211" s="237"/>
      <c r="H211" s="240">
        <v>92.031000000000006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138</v>
      </c>
      <c r="AU211" s="246" t="s">
        <v>88</v>
      </c>
      <c r="AV211" s="14" t="s">
        <v>88</v>
      </c>
      <c r="AW211" s="14" t="s">
        <v>40</v>
      </c>
      <c r="AX211" s="14" t="s">
        <v>78</v>
      </c>
      <c r="AY211" s="246" t="s">
        <v>125</v>
      </c>
    </row>
    <row r="212" s="13" customFormat="1">
      <c r="A212" s="13"/>
      <c r="B212" s="226"/>
      <c r="C212" s="227"/>
      <c r="D212" s="219" t="s">
        <v>138</v>
      </c>
      <c r="E212" s="228" t="s">
        <v>33</v>
      </c>
      <c r="F212" s="229" t="s">
        <v>187</v>
      </c>
      <c r="G212" s="227"/>
      <c r="H212" s="228" t="s">
        <v>33</v>
      </c>
      <c r="I212" s="230"/>
      <c r="J212" s="227"/>
      <c r="K212" s="227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138</v>
      </c>
      <c r="AU212" s="235" t="s">
        <v>88</v>
      </c>
      <c r="AV212" s="13" t="s">
        <v>86</v>
      </c>
      <c r="AW212" s="13" t="s">
        <v>40</v>
      </c>
      <c r="AX212" s="13" t="s">
        <v>78</v>
      </c>
      <c r="AY212" s="235" t="s">
        <v>125</v>
      </c>
    </row>
    <row r="213" s="14" customFormat="1">
      <c r="A213" s="14"/>
      <c r="B213" s="236"/>
      <c r="C213" s="237"/>
      <c r="D213" s="219" t="s">
        <v>138</v>
      </c>
      <c r="E213" s="238" t="s">
        <v>33</v>
      </c>
      <c r="F213" s="239" t="s">
        <v>188</v>
      </c>
      <c r="G213" s="237"/>
      <c r="H213" s="240">
        <v>24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138</v>
      </c>
      <c r="AU213" s="246" t="s">
        <v>88</v>
      </c>
      <c r="AV213" s="14" t="s">
        <v>88</v>
      </c>
      <c r="AW213" s="14" t="s">
        <v>40</v>
      </c>
      <c r="AX213" s="14" t="s">
        <v>78</v>
      </c>
      <c r="AY213" s="246" t="s">
        <v>125</v>
      </c>
    </row>
    <row r="214" s="13" customFormat="1">
      <c r="A214" s="13"/>
      <c r="B214" s="226"/>
      <c r="C214" s="227"/>
      <c r="D214" s="219" t="s">
        <v>138</v>
      </c>
      <c r="E214" s="228" t="s">
        <v>33</v>
      </c>
      <c r="F214" s="229" t="s">
        <v>204</v>
      </c>
      <c r="G214" s="227"/>
      <c r="H214" s="228" t="s">
        <v>33</v>
      </c>
      <c r="I214" s="230"/>
      <c r="J214" s="227"/>
      <c r="K214" s="227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138</v>
      </c>
      <c r="AU214" s="235" t="s">
        <v>88</v>
      </c>
      <c r="AV214" s="13" t="s">
        <v>86</v>
      </c>
      <c r="AW214" s="13" t="s">
        <v>40</v>
      </c>
      <c r="AX214" s="13" t="s">
        <v>78</v>
      </c>
      <c r="AY214" s="235" t="s">
        <v>125</v>
      </c>
    </row>
    <row r="215" s="14" customFormat="1">
      <c r="A215" s="14"/>
      <c r="B215" s="236"/>
      <c r="C215" s="237"/>
      <c r="D215" s="219" t="s">
        <v>138</v>
      </c>
      <c r="E215" s="238" t="s">
        <v>33</v>
      </c>
      <c r="F215" s="239" t="s">
        <v>205</v>
      </c>
      <c r="G215" s="237"/>
      <c r="H215" s="240">
        <v>161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138</v>
      </c>
      <c r="AU215" s="246" t="s">
        <v>88</v>
      </c>
      <c r="AV215" s="14" t="s">
        <v>88</v>
      </c>
      <c r="AW215" s="14" t="s">
        <v>40</v>
      </c>
      <c r="AX215" s="14" t="s">
        <v>78</v>
      </c>
      <c r="AY215" s="246" t="s">
        <v>125</v>
      </c>
    </row>
    <row r="216" s="13" customFormat="1">
      <c r="A216" s="13"/>
      <c r="B216" s="226"/>
      <c r="C216" s="227"/>
      <c r="D216" s="219" t="s">
        <v>138</v>
      </c>
      <c r="E216" s="228" t="s">
        <v>33</v>
      </c>
      <c r="F216" s="229" t="s">
        <v>206</v>
      </c>
      <c r="G216" s="227"/>
      <c r="H216" s="228" t="s">
        <v>33</v>
      </c>
      <c r="I216" s="230"/>
      <c r="J216" s="227"/>
      <c r="K216" s="227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138</v>
      </c>
      <c r="AU216" s="235" t="s">
        <v>88</v>
      </c>
      <c r="AV216" s="13" t="s">
        <v>86</v>
      </c>
      <c r="AW216" s="13" t="s">
        <v>40</v>
      </c>
      <c r="AX216" s="13" t="s">
        <v>78</v>
      </c>
      <c r="AY216" s="235" t="s">
        <v>125</v>
      </c>
    </row>
    <row r="217" s="14" customFormat="1">
      <c r="A217" s="14"/>
      <c r="B217" s="236"/>
      <c r="C217" s="237"/>
      <c r="D217" s="219" t="s">
        <v>138</v>
      </c>
      <c r="E217" s="238" t="s">
        <v>33</v>
      </c>
      <c r="F217" s="239" t="s">
        <v>207</v>
      </c>
      <c r="G217" s="237"/>
      <c r="H217" s="240">
        <v>8.4169999999999998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138</v>
      </c>
      <c r="AU217" s="246" t="s">
        <v>88</v>
      </c>
      <c r="AV217" s="14" t="s">
        <v>88</v>
      </c>
      <c r="AW217" s="14" t="s">
        <v>40</v>
      </c>
      <c r="AX217" s="14" t="s">
        <v>78</v>
      </c>
      <c r="AY217" s="246" t="s">
        <v>125</v>
      </c>
    </row>
    <row r="218" s="13" customFormat="1">
      <c r="A218" s="13"/>
      <c r="B218" s="226"/>
      <c r="C218" s="227"/>
      <c r="D218" s="219" t="s">
        <v>138</v>
      </c>
      <c r="E218" s="228" t="s">
        <v>33</v>
      </c>
      <c r="F218" s="229" t="s">
        <v>208</v>
      </c>
      <c r="G218" s="227"/>
      <c r="H218" s="228" t="s">
        <v>33</v>
      </c>
      <c r="I218" s="230"/>
      <c r="J218" s="227"/>
      <c r="K218" s="227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138</v>
      </c>
      <c r="AU218" s="235" t="s">
        <v>88</v>
      </c>
      <c r="AV218" s="13" t="s">
        <v>86</v>
      </c>
      <c r="AW218" s="13" t="s">
        <v>40</v>
      </c>
      <c r="AX218" s="13" t="s">
        <v>78</v>
      </c>
      <c r="AY218" s="235" t="s">
        <v>125</v>
      </c>
    </row>
    <row r="219" s="14" customFormat="1">
      <c r="A219" s="14"/>
      <c r="B219" s="236"/>
      <c r="C219" s="237"/>
      <c r="D219" s="219" t="s">
        <v>138</v>
      </c>
      <c r="E219" s="238" t="s">
        <v>33</v>
      </c>
      <c r="F219" s="239" t="s">
        <v>209</v>
      </c>
      <c r="G219" s="237"/>
      <c r="H219" s="240">
        <v>14.565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138</v>
      </c>
      <c r="AU219" s="246" t="s">
        <v>88</v>
      </c>
      <c r="AV219" s="14" t="s">
        <v>88</v>
      </c>
      <c r="AW219" s="14" t="s">
        <v>40</v>
      </c>
      <c r="AX219" s="14" t="s">
        <v>78</v>
      </c>
      <c r="AY219" s="246" t="s">
        <v>125</v>
      </c>
    </row>
    <row r="220" s="13" customFormat="1">
      <c r="A220" s="13"/>
      <c r="B220" s="226"/>
      <c r="C220" s="227"/>
      <c r="D220" s="219" t="s">
        <v>138</v>
      </c>
      <c r="E220" s="228" t="s">
        <v>33</v>
      </c>
      <c r="F220" s="229" t="s">
        <v>210</v>
      </c>
      <c r="G220" s="227"/>
      <c r="H220" s="228" t="s">
        <v>33</v>
      </c>
      <c r="I220" s="230"/>
      <c r="J220" s="227"/>
      <c r="K220" s="227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138</v>
      </c>
      <c r="AU220" s="235" t="s">
        <v>88</v>
      </c>
      <c r="AV220" s="13" t="s">
        <v>86</v>
      </c>
      <c r="AW220" s="13" t="s">
        <v>40</v>
      </c>
      <c r="AX220" s="13" t="s">
        <v>78</v>
      </c>
      <c r="AY220" s="235" t="s">
        <v>125</v>
      </c>
    </row>
    <row r="221" s="14" customFormat="1">
      <c r="A221" s="14"/>
      <c r="B221" s="236"/>
      <c r="C221" s="237"/>
      <c r="D221" s="219" t="s">
        <v>138</v>
      </c>
      <c r="E221" s="238" t="s">
        <v>33</v>
      </c>
      <c r="F221" s="239" t="s">
        <v>211</v>
      </c>
      <c r="G221" s="237"/>
      <c r="H221" s="240">
        <v>2.9929999999999999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138</v>
      </c>
      <c r="AU221" s="246" t="s">
        <v>88</v>
      </c>
      <c r="AV221" s="14" t="s">
        <v>88</v>
      </c>
      <c r="AW221" s="14" t="s">
        <v>40</v>
      </c>
      <c r="AX221" s="14" t="s">
        <v>78</v>
      </c>
      <c r="AY221" s="246" t="s">
        <v>125</v>
      </c>
    </row>
    <row r="222" s="15" customFormat="1">
      <c r="A222" s="15"/>
      <c r="B222" s="247"/>
      <c r="C222" s="248"/>
      <c r="D222" s="219" t="s">
        <v>138</v>
      </c>
      <c r="E222" s="249" t="s">
        <v>33</v>
      </c>
      <c r="F222" s="250" t="s">
        <v>189</v>
      </c>
      <c r="G222" s="248"/>
      <c r="H222" s="251">
        <v>748.50600000000009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7" t="s">
        <v>138</v>
      </c>
      <c r="AU222" s="257" t="s">
        <v>88</v>
      </c>
      <c r="AV222" s="15" t="s">
        <v>132</v>
      </c>
      <c r="AW222" s="15" t="s">
        <v>40</v>
      </c>
      <c r="AX222" s="15" t="s">
        <v>86</v>
      </c>
      <c r="AY222" s="257" t="s">
        <v>125</v>
      </c>
    </row>
    <row r="223" s="14" customFormat="1">
      <c r="A223" s="14"/>
      <c r="B223" s="236"/>
      <c r="C223" s="237"/>
      <c r="D223" s="219" t="s">
        <v>138</v>
      </c>
      <c r="E223" s="237"/>
      <c r="F223" s="239" t="s">
        <v>239</v>
      </c>
      <c r="G223" s="237"/>
      <c r="H223" s="240">
        <v>1422.1610000000001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138</v>
      </c>
      <c r="AU223" s="246" t="s">
        <v>88</v>
      </c>
      <c r="AV223" s="14" t="s">
        <v>88</v>
      </c>
      <c r="AW223" s="14" t="s">
        <v>4</v>
      </c>
      <c r="AX223" s="14" t="s">
        <v>86</v>
      </c>
      <c r="AY223" s="246" t="s">
        <v>125</v>
      </c>
    </row>
    <row r="224" s="2" customFormat="1" ht="16.5" customHeight="1">
      <c r="A224" s="40"/>
      <c r="B224" s="41"/>
      <c r="C224" s="206" t="s">
        <v>240</v>
      </c>
      <c r="D224" s="206" t="s">
        <v>127</v>
      </c>
      <c r="E224" s="207" t="s">
        <v>241</v>
      </c>
      <c r="F224" s="208" t="s">
        <v>242</v>
      </c>
      <c r="G224" s="209" t="s">
        <v>171</v>
      </c>
      <c r="H224" s="210">
        <v>84.444999999999993</v>
      </c>
      <c r="I224" s="211"/>
      <c r="J224" s="212">
        <f>ROUND(I224*H224,2)</f>
        <v>0</v>
      </c>
      <c r="K224" s="208" t="s">
        <v>131</v>
      </c>
      <c r="L224" s="46"/>
      <c r="M224" s="213" t="s">
        <v>33</v>
      </c>
      <c r="N224" s="214" t="s">
        <v>49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132</v>
      </c>
      <c r="AT224" s="217" t="s">
        <v>127</v>
      </c>
      <c r="AU224" s="217" t="s">
        <v>88</v>
      </c>
      <c r="AY224" s="18" t="s">
        <v>125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86</v>
      </c>
      <c r="BK224" s="218">
        <f>ROUND(I224*H224,2)</f>
        <v>0</v>
      </c>
      <c r="BL224" s="18" t="s">
        <v>132</v>
      </c>
      <c r="BM224" s="217" t="s">
        <v>243</v>
      </c>
    </row>
    <row r="225" s="2" customFormat="1">
      <c r="A225" s="40"/>
      <c r="B225" s="41"/>
      <c r="C225" s="42"/>
      <c r="D225" s="219" t="s">
        <v>134</v>
      </c>
      <c r="E225" s="42"/>
      <c r="F225" s="220" t="s">
        <v>244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8" t="s">
        <v>134</v>
      </c>
      <c r="AU225" s="18" t="s">
        <v>88</v>
      </c>
    </row>
    <row r="226" s="2" customFormat="1">
      <c r="A226" s="40"/>
      <c r="B226" s="41"/>
      <c r="C226" s="42"/>
      <c r="D226" s="224" t="s">
        <v>136</v>
      </c>
      <c r="E226" s="42"/>
      <c r="F226" s="225" t="s">
        <v>245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136</v>
      </c>
      <c r="AU226" s="18" t="s">
        <v>88</v>
      </c>
    </row>
    <row r="227" s="13" customFormat="1">
      <c r="A227" s="13"/>
      <c r="B227" s="226"/>
      <c r="C227" s="227"/>
      <c r="D227" s="219" t="s">
        <v>138</v>
      </c>
      <c r="E227" s="228" t="s">
        <v>33</v>
      </c>
      <c r="F227" s="229" t="s">
        <v>246</v>
      </c>
      <c r="G227" s="227"/>
      <c r="H227" s="228" t="s">
        <v>33</v>
      </c>
      <c r="I227" s="230"/>
      <c r="J227" s="227"/>
      <c r="K227" s="227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138</v>
      </c>
      <c r="AU227" s="235" t="s">
        <v>88</v>
      </c>
      <c r="AV227" s="13" t="s">
        <v>86</v>
      </c>
      <c r="AW227" s="13" t="s">
        <v>40</v>
      </c>
      <c r="AX227" s="13" t="s">
        <v>78</v>
      </c>
      <c r="AY227" s="235" t="s">
        <v>125</v>
      </c>
    </row>
    <row r="228" s="14" customFormat="1">
      <c r="A228" s="14"/>
      <c r="B228" s="236"/>
      <c r="C228" s="237"/>
      <c r="D228" s="219" t="s">
        <v>138</v>
      </c>
      <c r="E228" s="238" t="s">
        <v>33</v>
      </c>
      <c r="F228" s="239" t="s">
        <v>247</v>
      </c>
      <c r="G228" s="237"/>
      <c r="H228" s="240">
        <v>84.444999999999993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138</v>
      </c>
      <c r="AU228" s="246" t="s">
        <v>88</v>
      </c>
      <c r="AV228" s="14" t="s">
        <v>88</v>
      </c>
      <c r="AW228" s="14" t="s">
        <v>40</v>
      </c>
      <c r="AX228" s="14" t="s">
        <v>78</v>
      </c>
      <c r="AY228" s="246" t="s">
        <v>125</v>
      </c>
    </row>
    <row r="229" s="15" customFormat="1">
      <c r="A229" s="15"/>
      <c r="B229" s="247"/>
      <c r="C229" s="248"/>
      <c r="D229" s="219" t="s">
        <v>138</v>
      </c>
      <c r="E229" s="249" t="s">
        <v>33</v>
      </c>
      <c r="F229" s="250" t="s">
        <v>189</v>
      </c>
      <c r="G229" s="248"/>
      <c r="H229" s="251">
        <v>84.444999999999993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7" t="s">
        <v>138</v>
      </c>
      <c r="AU229" s="257" t="s">
        <v>88</v>
      </c>
      <c r="AV229" s="15" t="s">
        <v>132</v>
      </c>
      <c r="AW229" s="15" t="s">
        <v>40</v>
      </c>
      <c r="AX229" s="15" t="s">
        <v>86</v>
      </c>
      <c r="AY229" s="257" t="s">
        <v>125</v>
      </c>
    </row>
    <row r="230" s="2" customFormat="1" ht="16.5" customHeight="1">
      <c r="A230" s="40"/>
      <c r="B230" s="41"/>
      <c r="C230" s="258" t="s">
        <v>8</v>
      </c>
      <c r="D230" s="258" t="s">
        <v>248</v>
      </c>
      <c r="E230" s="259" t="s">
        <v>249</v>
      </c>
      <c r="F230" s="260" t="s">
        <v>250</v>
      </c>
      <c r="G230" s="261" t="s">
        <v>234</v>
      </c>
      <c r="H230" s="262">
        <v>160.446</v>
      </c>
      <c r="I230" s="263"/>
      <c r="J230" s="264">
        <f>ROUND(I230*H230,2)</f>
        <v>0</v>
      </c>
      <c r="K230" s="260" t="s">
        <v>131</v>
      </c>
      <c r="L230" s="265"/>
      <c r="M230" s="266" t="s">
        <v>33</v>
      </c>
      <c r="N230" s="267" t="s">
        <v>49</v>
      </c>
      <c r="O230" s="86"/>
      <c r="P230" s="215">
        <f>O230*H230</f>
        <v>0</v>
      </c>
      <c r="Q230" s="215">
        <v>1</v>
      </c>
      <c r="R230" s="215">
        <f>Q230*H230</f>
        <v>160.446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190</v>
      </c>
      <c r="AT230" s="217" t="s">
        <v>248</v>
      </c>
      <c r="AU230" s="217" t="s">
        <v>88</v>
      </c>
      <c r="AY230" s="18" t="s">
        <v>125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86</v>
      </c>
      <c r="BK230" s="218">
        <f>ROUND(I230*H230,2)</f>
        <v>0</v>
      </c>
      <c r="BL230" s="18" t="s">
        <v>132</v>
      </c>
      <c r="BM230" s="217" t="s">
        <v>251</v>
      </c>
    </row>
    <row r="231" s="2" customFormat="1">
      <c r="A231" s="40"/>
      <c r="B231" s="41"/>
      <c r="C231" s="42"/>
      <c r="D231" s="219" t="s">
        <v>134</v>
      </c>
      <c r="E231" s="42"/>
      <c r="F231" s="220" t="s">
        <v>250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134</v>
      </c>
      <c r="AU231" s="18" t="s">
        <v>88</v>
      </c>
    </row>
    <row r="232" s="13" customFormat="1">
      <c r="A232" s="13"/>
      <c r="B232" s="226"/>
      <c r="C232" s="227"/>
      <c r="D232" s="219" t="s">
        <v>138</v>
      </c>
      <c r="E232" s="228" t="s">
        <v>33</v>
      </c>
      <c r="F232" s="229" t="s">
        <v>252</v>
      </c>
      <c r="G232" s="227"/>
      <c r="H232" s="228" t="s">
        <v>33</v>
      </c>
      <c r="I232" s="230"/>
      <c r="J232" s="227"/>
      <c r="K232" s="227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138</v>
      </c>
      <c r="AU232" s="235" t="s">
        <v>88</v>
      </c>
      <c r="AV232" s="13" t="s">
        <v>86</v>
      </c>
      <c r="AW232" s="13" t="s">
        <v>40</v>
      </c>
      <c r="AX232" s="13" t="s">
        <v>78</v>
      </c>
      <c r="AY232" s="235" t="s">
        <v>125</v>
      </c>
    </row>
    <row r="233" s="13" customFormat="1">
      <c r="A233" s="13"/>
      <c r="B233" s="226"/>
      <c r="C233" s="227"/>
      <c r="D233" s="219" t="s">
        <v>138</v>
      </c>
      <c r="E233" s="228" t="s">
        <v>33</v>
      </c>
      <c r="F233" s="229" t="s">
        <v>238</v>
      </c>
      <c r="G233" s="227"/>
      <c r="H233" s="228" t="s">
        <v>33</v>
      </c>
      <c r="I233" s="230"/>
      <c r="J233" s="227"/>
      <c r="K233" s="227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138</v>
      </c>
      <c r="AU233" s="235" t="s">
        <v>88</v>
      </c>
      <c r="AV233" s="13" t="s">
        <v>86</v>
      </c>
      <c r="AW233" s="13" t="s">
        <v>40</v>
      </c>
      <c r="AX233" s="13" t="s">
        <v>78</v>
      </c>
      <c r="AY233" s="235" t="s">
        <v>125</v>
      </c>
    </row>
    <row r="234" s="13" customFormat="1">
      <c r="A234" s="13"/>
      <c r="B234" s="226"/>
      <c r="C234" s="227"/>
      <c r="D234" s="219" t="s">
        <v>138</v>
      </c>
      <c r="E234" s="228" t="s">
        <v>33</v>
      </c>
      <c r="F234" s="229" t="s">
        <v>246</v>
      </c>
      <c r="G234" s="227"/>
      <c r="H234" s="228" t="s">
        <v>33</v>
      </c>
      <c r="I234" s="230"/>
      <c r="J234" s="227"/>
      <c r="K234" s="227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138</v>
      </c>
      <c r="AU234" s="235" t="s">
        <v>88</v>
      </c>
      <c r="AV234" s="13" t="s">
        <v>86</v>
      </c>
      <c r="AW234" s="13" t="s">
        <v>40</v>
      </c>
      <c r="AX234" s="13" t="s">
        <v>78</v>
      </c>
      <c r="AY234" s="235" t="s">
        <v>125</v>
      </c>
    </row>
    <row r="235" s="14" customFormat="1">
      <c r="A235" s="14"/>
      <c r="B235" s="236"/>
      <c r="C235" s="237"/>
      <c r="D235" s="219" t="s">
        <v>138</v>
      </c>
      <c r="E235" s="238" t="s">
        <v>33</v>
      </c>
      <c r="F235" s="239" t="s">
        <v>247</v>
      </c>
      <c r="G235" s="237"/>
      <c r="H235" s="240">
        <v>84.444999999999993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138</v>
      </c>
      <c r="AU235" s="246" t="s">
        <v>88</v>
      </c>
      <c r="AV235" s="14" t="s">
        <v>88</v>
      </c>
      <c r="AW235" s="14" t="s">
        <v>40</v>
      </c>
      <c r="AX235" s="14" t="s">
        <v>78</v>
      </c>
      <c r="AY235" s="246" t="s">
        <v>125</v>
      </c>
    </row>
    <row r="236" s="15" customFormat="1">
      <c r="A236" s="15"/>
      <c r="B236" s="247"/>
      <c r="C236" s="248"/>
      <c r="D236" s="219" t="s">
        <v>138</v>
      </c>
      <c r="E236" s="249" t="s">
        <v>33</v>
      </c>
      <c r="F236" s="250" t="s">
        <v>189</v>
      </c>
      <c r="G236" s="248"/>
      <c r="H236" s="251">
        <v>84.444999999999993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7" t="s">
        <v>138</v>
      </c>
      <c r="AU236" s="257" t="s">
        <v>88</v>
      </c>
      <c r="AV236" s="15" t="s">
        <v>132</v>
      </c>
      <c r="AW236" s="15" t="s">
        <v>40</v>
      </c>
      <c r="AX236" s="15" t="s">
        <v>86</v>
      </c>
      <c r="AY236" s="257" t="s">
        <v>125</v>
      </c>
    </row>
    <row r="237" s="14" customFormat="1">
      <c r="A237" s="14"/>
      <c r="B237" s="236"/>
      <c r="C237" s="237"/>
      <c r="D237" s="219" t="s">
        <v>138</v>
      </c>
      <c r="E237" s="237"/>
      <c r="F237" s="239" t="s">
        <v>253</v>
      </c>
      <c r="G237" s="237"/>
      <c r="H237" s="240">
        <v>160.446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138</v>
      </c>
      <c r="AU237" s="246" t="s">
        <v>88</v>
      </c>
      <c r="AV237" s="14" t="s">
        <v>88</v>
      </c>
      <c r="AW237" s="14" t="s">
        <v>4</v>
      </c>
      <c r="AX237" s="14" t="s">
        <v>86</v>
      </c>
      <c r="AY237" s="246" t="s">
        <v>125</v>
      </c>
    </row>
    <row r="238" s="2" customFormat="1" ht="16.5" customHeight="1">
      <c r="A238" s="40"/>
      <c r="B238" s="41"/>
      <c r="C238" s="206" t="s">
        <v>254</v>
      </c>
      <c r="D238" s="206" t="s">
        <v>127</v>
      </c>
      <c r="E238" s="207" t="s">
        <v>255</v>
      </c>
      <c r="F238" s="208" t="s">
        <v>256</v>
      </c>
      <c r="G238" s="209" t="s">
        <v>130</v>
      </c>
      <c r="H238" s="210">
        <v>2162.3249999999998</v>
      </c>
      <c r="I238" s="211"/>
      <c r="J238" s="212">
        <f>ROUND(I238*H238,2)</f>
        <v>0</v>
      </c>
      <c r="K238" s="208" t="s">
        <v>131</v>
      </c>
      <c r="L238" s="46"/>
      <c r="M238" s="213" t="s">
        <v>33</v>
      </c>
      <c r="N238" s="214" t="s">
        <v>49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132</v>
      </c>
      <c r="AT238" s="217" t="s">
        <v>127</v>
      </c>
      <c r="AU238" s="217" t="s">
        <v>88</v>
      </c>
      <c r="AY238" s="18" t="s">
        <v>125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8" t="s">
        <v>86</v>
      </c>
      <c r="BK238" s="218">
        <f>ROUND(I238*H238,2)</f>
        <v>0</v>
      </c>
      <c r="BL238" s="18" t="s">
        <v>132</v>
      </c>
      <c r="BM238" s="217" t="s">
        <v>257</v>
      </c>
    </row>
    <row r="239" s="2" customFormat="1">
      <c r="A239" s="40"/>
      <c r="B239" s="41"/>
      <c r="C239" s="42"/>
      <c r="D239" s="219" t="s">
        <v>134</v>
      </c>
      <c r="E239" s="42"/>
      <c r="F239" s="220" t="s">
        <v>258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134</v>
      </c>
      <c r="AU239" s="18" t="s">
        <v>88</v>
      </c>
    </row>
    <row r="240" s="2" customFormat="1">
      <c r="A240" s="40"/>
      <c r="B240" s="41"/>
      <c r="C240" s="42"/>
      <c r="D240" s="224" t="s">
        <v>136</v>
      </c>
      <c r="E240" s="42"/>
      <c r="F240" s="225" t="s">
        <v>259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8" t="s">
        <v>136</v>
      </c>
      <c r="AU240" s="18" t="s">
        <v>88</v>
      </c>
    </row>
    <row r="241" s="13" customFormat="1">
      <c r="A241" s="13"/>
      <c r="B241" s="226"/>
      <c r="C241" s="227"/>
      <c r="D241" s="219" t="s">
        <v>138</v>
      </c>
      <c r="E241" s="228" t="s">
        <v>33</v>
      </c>
      <c r="F241" s="229" t="s">
        <v>260</v>
      </c>
      <c r="G241" s="227"/>
      <c r="H241" s="228" t="s">
        <v>33</v>
      </c>
      <c r="I241" s="230"/>
      <c r="J241" s="227"/>
      <c r="K241" s="227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138</v>
      </c>
      <c r="AU241" s="235" t="s">
        <v>88</v>
      </c>
      <c r="AV241" s="13" t="s">
        <v>86</v>
      </c>
      <c r="AW241" s="13" t="s">
        <v>40</v>
      </c>
      <c r="AX241" s="13" t="s">
        <v>78</v>
      </c>
      <c r="AY241" s="235" t="s">
        <v>125</v>
      </c>
    </row>
    <row r="242" s="14" customFormat="1">
      <c r="A242" s="14"/>
      <c r="B242" s="236"/>
      <c r="C242" s="237"/>
      <c r="D242" s="219" t="s">
        <v>138</v>
      </c>
      <c r="E242" s="238" t="s">
        <v>33</v>
      </c>
      <c r="F242" s="239" t="s">
        <v>261</v>
      </c>
      <c r="G242" s="237"/>
      <c r="H242" s="240">
        <v>12.324999999999999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138</v>
      </c>
      <c r="AU242" s="246" t="s">
        <v>88</v>
      </c>
      <c r="AV242" s="14" t="s">
        <v>88</v>
      </c>
      <c r="AW242" s="14" t="s">
        <v>40</v>
      </c>
      <c r="AX242" s="14" t="s">
        <v>78</v>
      </c>
      <c r="AY242" s="246" t="s">
        <v>125</v>
      </c>
    </row>
    <row r="243" s="13" customFormat="1">
      <c r="A243" s="13"/>
      <c r="B243" s="226"/>
      <c r="C243" s="227"/>
      <c r="D243" s="219" t="s">
        <v>138</v>
      </c>
      <c r="E243" s="228" t="s">
        <v>33</v>
      </c>
      <c r="F243" s="229" t="s">
        <v>262</v>
      </c>
      <c r="G243" s="227"/>
      <c r="H243" s="228" t="s">
        <v>33</v>
      </c>
      <c r="I243" s="230"/>
      <c r="J243" s="227"/>
      <c r="K243" s="227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138</v>
      </c>
      <c r="AU243" s="235" t="s">
        <v>88</v>
      </c>
      <c r="AV243" s="13" t="s">
        <v>86</v>
      </c>
      <c r="AW243" s="13" t="s">
        <v>40</v>
      </c>
      <c r="AX243" s="13" t="s">
        <v>78</v>
      </c>
      <c r="AY243" s="235" t="s">
        <v>125</v>
      </c>
    </row>
    <row r="244" s="14" customFormat="1">
      <c r="A244" s="14"/>
      <c r="B244" s="236"/>
      <c r="C244" s="237"/>
      <c r="D244" s="219" t="s">
        <v>138</v>
      </c>
      <c r="E244" s="238" t="s">
        <v>33</v>
      </c>
      <c r="F244" s="239" t="s">
        <v>263</v>
      </c>
      <c r="G244" s="237"/>
      <c r="H244" s="240">
        <v>2150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138</v>
      </c>
      <c r="AU244" s="246" t="s">
        <v>88</v>
      </c>
      <c r="AV244" s="14" t="s">
        <v>88</v>
      </c>
      <c r="AW244" s="14" t="s">
        <v>40</v>
      </c>
      <c r="AX244" s="14" t="s">
        <v>78</v>
      </c>
      <c r="AY244" s="246" t="s">
        <v>125</v>
      </c>
    </row>
    <row r="245" s="15" customFormat="1">
      <c r="A245" s="15"/>
      <c r="B245" s="247"/>
      <c r="C245" s="248"/>
      <c r="D245" s="219" t="s">
        <v>138</v>
      </c>
      <c r="E245" s="249" t="s">
        <v>33</v>
      </c>
      <c r="F245" s="250" t="s">
        <v>189</v>
      </c>
      <c r="G245" s="248"/>
      <c r="H245" s="251">
        <v>2162.3249999999998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7" t="s">
        <v>138</v>
      </c>
      <c r="AU245" s="257" t="s">
        <v>88</v>
      </c>
      <c r="AV245" s="15" t="s">
        <v>132</v>
      </c>
      <c r="AW245" s="15" t="s">
        <v>40</v>
      </c>
      <c r="AX245" s="15" t="s">
        <v>86</v>
      </c>
      <c r="AY245" s="257" t="s">
        <v>125</v>
      </c>
    </row>
    <row r="246" s="2" customFormat="1" ht="21.75" customHeight="1">
      <c r="A246" s="40"/>
      <c r="B246" s="41"/>
      <c r="C246" s="206" t="s">
        <v>264</v>
      </c>
      <c r="D246" s="206" t="s">
        <v>127</v>
      </c>
      <c r="E246" s="207" t="s">
        <v>265</v>
      </c>
      <c r="F246" s="208" t="s">
        <v>266</v>
      </c>
      <c r="G246" s="209" t="s">
        <v>130</v>
      </c>
      <c r="H246" s="210">
        <v>2754.96</v>
      </c>
      <c r="I246" s="211"/>
      <c r="J246" s="212">
        <f>ROUND(I246*H246,2)</f>
        <v>0</v>
      </c>
      <c r="K246" s="208" t="s">
        <v>131</v>
      </c>
      <c r="L246" s="46"/>
      <c r="M246" s="213" t="s">
        <v>33</v>
      </c>
      <c r="N246" s="214" t="s">
        <v>49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132</v>
      </c>
      <c r="AT246" s="217" t="s">
        <v>127</v>
      </c>
      <c r="AU246" s="217" t="s">
        <v>88</v>
      </c>
      <c r="AY246" s="18" t="s">
        <v>125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86</v>
      </c>
      <c r="BK246" s="218">
        <f>ROUND(I246*H246,2)</f>
        <v>0</v>
      </c>
      <c r="BL246" s="18" t="s">
        <v>132</v>
      </c>
      <c r="BM246" s="217" t="s">
        <v>267</v>
      </c>
    </row>
    <row r="247" s="2" customFormat="1">
      <c r="A247" s="40"/>
      <c r="B247" s="41"/>
      <c r="C247" s="42"/>
      <c r="D247" s="219" t="s">
        <v>134</v>
      </c>
      <c r="E247" s="42"/>
      <c r="F247" s="220" t="s">
        <v>268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8" t="s">
        <v>134</v>
      </c>
      <c r="AU247" s="18" t="s">
        <v>88</v>
      </c>
    </row>
    <row r="248" s="2" customFormat="1">
      <c r="A248" s="40"/>
      <c r="B248" s="41"/>
      <c r="C248" s="42"/>
      <c r="D248" s="224" t="s">
        <v>136</v>
      </c>
      <c r="E248" s="42"/>
      <c r="F248" s="225" t="s">
        <v>269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136</v>
      </c>
      <c r="AU248" s="18" t="s">
        <v>88</v>
      </c>
    </row>
    <row r="249" s="13" customFormat="1">
      <c r="A249" s="13"/>
      <c r="B249" s="226"/>
      <c r="C249" s="227"/>
      <c r="D249" s="219" t="s">
        <v>138</v>
      </c>
      <c r="E249" s="228" t="s">
        <v>33</v>
      </c>
      <c r="F249" s="229" t="s">
        <v>270</v>
      </c>
      <c r="G249" s="227"/>
      <c r="H249" s="228" t="s">
        <v>33</v>
      </c>
      <c r="I249" s="230"/>
      <c r="J249" s="227"/>
      <c r="K249" s="227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138</v>
      </c>
      <c r="AU249" s="235" t="s">
        <v>88</v>
      </c>
      <c r="AV249" s="13" t="s">
        <v>86</v>
      </c>
      <c r="AW249" s="13" t="s">
        <v>40</v>
      </c>
      <c r="AX249" s="13" t="s">
        <v>78</v>
      </c>
      <c r="AY249" s="235" t="s">
        <v>125</v>
      </c>
    </row>
    <row r="250" s="14" customFormat="1">
      <c r="A250" s="14"/>
      <c r="B250" s="236"/>
      <c r="C250" s="237"/>
      <c r="D250" s="219" t="s">
        <v>138</v>
      </c>
      <c r="E250" s="238" t="s">
        <v>33</v>
      </c>
      <c r="F250" s="239" t="s">
        <v>271</v>
      </c>
      <c r="G250" s="237"/>
      <c r="H250" s="240">
        <v>919.96000000000004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138</v>
      </c>
      <c r="AU250" s="246" t="s">
        <v>88</v>
      </c>
      <c r="AV250" s="14" t="s">
        <v>88</v>
      </c>
      <c r="AW250" s="14" t="s">
        <v>40</v>
      </c>
      <c r="AX250" s="14" t="s">
        <v>78</v>
      </c>
      <c r="AY250" s="246" t="s">
        <v>125</v>
      </c>
    </row>
    <row r="251" s="13" customFormat="1">
      <c r="A251" s="13"/>
      <c r="B251" s="226"/>
      <c r="C251" s="227"/>
      <c r="D251" s="219" t="s">
        <v>138</v>
      </c>
      <c r="E251" s="228" t="s">
        <v>33</v>
      </c>
      <c r="F251" s="229" t="s">
        <v>272</v>
      </c>
      <c r="G251" s="227"/>
      <c r="H251" s="228" t="s">
        <v>33</v>
      </c>
      <c r="I251" s="230"/>
      <c r="J251" s="227"/>
      <c r="K251" s="227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138</v>
      </c>
      <c r="AU251" s="235" t="s">
        <v>88</v>
      </c>
      <c r="AV251" s="13" t="s">
        <v>86</v>
      </c>
      <c r="AW251" s="13" t="s">
        <v>40</v>
      </c>
      <c r="AX251" s="13" t="s">
        <v>78</v>
      </c>
      <c r="AY251" s="235" t="s">
        <v>125</v>
      </c>
    </row>
    <row r="252" s="14" customFormat="1">
      <c r="A252" s="14"/>
      <c r="B252" s="236"/>
      <c r="C252" s="237"/>
      <c r="D252" s="219" t="s">
        <v>138</v>
      </c>
      <c r="E252" s="238" t="s">
        <v>33</v>
      </c>
      <c r="F252" s="239" t="s">
        <v>273</v>
      </c>
      <c r="G252" s="237"/>
      <c r="H252" s="240">
        <v>1835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138</v>
      </c>
      <c r="AU252" s="246" t="s">
        <v>88</v>
      </c>
      <c r="AV252" s="14" t="s">
        <v>88</v>
      </c>
      <c r="AW252" s="14" t="s">
        <v>40</v>
      </c>
      <c r="AX252" s="14" t="s">
        <v>78</v>
      </c>
      <c r="AY252" s="246" t="s">
        <v>125</v>
      </c>
    </row>
    <row r="253" s="15" customFormat="1">
      <c r="A253" s="15"/>
      <c r="B253" s="247"/>
      <c r="C253" s="248"/>
      <c r="D253" s="219" t="s">
        <v>138</v>
      </c>
      <c r="E253" s="249" t="s">
        <v>33</v>
      </c>
      <c r="F253" s="250" t="s">
        <v>189</v>
      </c>
      <c r="G253" s="248"/>
      <c r="H253" s="251">
        <v>2754.96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7" t="s">
        <v>138</v>
      </c>
      <c r="AU253" s="257" t="s">
        <v>88</v>
      </c>
      <c r="AV253" s="15" t="s">
        <v>132</v>
      </c>
      <c r="AW253" s="15" t="s">
        <v>40</v>
      </c>
      <c r="AX253" s="15" t="s">
        <v>86</v>
      </c>
      <c r="AY253" s="257" t="s">
        <v>125</v>
      </c>
    </row>
    <row r="254" s="2" customFormat="1" ht="16.5" customHeight="1">
      <c r="A254" s="40"/>
      <c r="B254" s="41"/>
      <c r="C254" s="258" t="s">
        <v>274</v>
      </c>
      <c r="D254" s="258" t="s">
        <v>248</v>
      </c>
      <c r="E254" s="259" t="s">
        <v>275</v>
      </c>
      <c r="F254" s="260" t="s">
        <v>276</v>
      </c>
      <c r="G254" s="261" t="s">
        <v>234</v>
      </c>
      <c r="H254" s="262">
        <v>1308.606</v>
      </c>
      <c r="I254" s="263"/>
      <c r="J254" s="264">
        <f>ROUND(I254*H254,2)</f>
        <v>0</v>
      </c>
      <c r="K254" s="260" t="s">
        <v>131</v>
      </c>
      <c r="L254" s="265"/>
      <c r="M254" s="266" t="s">
        <v>33</v>
      </c>
      <c r="N254" s="267" t="s">
        <v>49</v>
      </c>
      <c r="O254" s="86"/>
      <c r="P254" s="215">
        <f>O254*H254</f>
        <v>0</v>
      </c>
      <c r="Q254" s="215">
        <v>1</v>
      </c>
      <c r="R254" s="215">
        <f>Q254*H254</f>
        <v>1308.606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190</v>
      </c>
      <c r="AT254" s="217" t="s">
        <v>248</v>
      </c>
      <c r="AU254" s="217" t="s">
        <v>88</v>
      </c>
      <c r="AY254" s="18" t="s">
        <v>125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86</v>
      </c>
      <c r="BK254" s="218">
        <f>ROUND(I254*H254,2)</f>
        <v>0</v>
      </c>
      <c r="BL254" s="18" t="s">
        <v>132</v>
      </c>
      <c r="BM254" s="217" t="s">
        <v>277</v>
      </c>
    </row>
    <row r="255" s="2" customFormat="1">
      <c r="A255" s="40"/>
      <c r="B255" s="41"/>
      <c r="C255" s="42"/>
      <c r="D255" s="219" t="s">
        <v>134</v>
      </c>
      <c r="E255" s="42"/>
      <c r="F255" s="220" t="s">
        <v>276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134</v>
      </c>
      <c r="AU255" s="18" t="s">
        <v>88</v>
      </c>
    </row>
    <row r="256" s="13" customFormat="1">
      <c r="A256" s="13"/>
      <c r="B256" s="226"/>
      <c r="C256" s="227"/>
      <c r="D256" s="219" t="s">
        <v>138</v>
      </c>
      <c r="E256" s="228" t="s">
        <v>33</v>
      </c>
      <c r="F256" s="229" t="s">
        <v>238</v>
      </c>
      <c r="G256" s="227"/>
      <c r="H256" s="228" t="s">
        <v>33</v>
      </c>
      <c r="I256" s="230"/>
      <c r="J256" s="227"/>
      <c r="K256" s="227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138</v>
      </c>
      <c r="AU256" s="235" t="s">
        <v>88</v>
      </c>
      <c r="AV256" s="13" t="s">
        <v>86</v>
      </c>
      <c r="AW256" s="13" t="s">
        <v>40</v>
      </c>
      <c r="AX256" s="13" t="s">
        <v>78</v>
      </c>
      <c r="AY256" s="235" t="s">
        <v>125</v>
      </c>
    </row>
    <row r="257" s="13" customFormat="1">
      <c r="A257" s="13"/>
      <c r="B257" s="226"/>
      <c r="C257" s="227"/>
      <c r="D257" s="219" t="s">
        <v>138</v>
      </c>
      <c r="E257" s="228" t="s">
        <v>33</v>
      </c>
      <c r="F257" s="229" t="s">
        <v>278</v>
      </c>
      <c r="G257" s="227"/>
      <c r="H257" s="228" t="s">
        <v>33</v>
      </c>
      <c r="I257" s="230"/>
      <c r="J257" s="227"/>
      <c r="K257" s="227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138</v>
      </c>
      <c r="AU257" s="235" t="s">
        <v>88</v>
      </c>
      <c r="AV257" s="13" t="s">
        <v>86</v>
      </c>
      <c r="AW257" s="13" t="s">
        <v>40</v>
      </c>
      <c r="AX257" s="13" t="s">
        <v>78</v>
      </c>
      <c r="AY257" s="235" t="s">
        <v>125</v>
      </c>
    </row>
    <row r="258" s="13" customFormat="1">
      <c r="A258" s="13"/>
      <c r="B258" s="226"/>
      <c r="C258" s="227"/>
      <c r="D258" s="219" t="s">
        <v>138</v>
      </c>
      <c r="E258" s="228" t="s">
        <v>33</v>
      </c>
      <c r="F258" s="229" t="s">
        <v>270</v>
      </c>
      <c r="G258" s="227"/>
      <c r="H258" s="228" t="s">
        <v>33</v>
      </c>
      <c r="I258" s="230"/>
      <c r="J258" s="227"/>
      <c r="K258" s="227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138</v>
      </c>
      <c r="AU258" s="235" t="s">
        <v>88</v>
      </c>
      <c r="AV258" s="13" t="s">
        <v>86</v>
      </c>
      <c r="AW258" s="13" t="s">
        <v>40</v>
      </c>
      <c r="AX258" s="13" t="s">
        <v>78</v>
      </c>
      <c r="AY258" s="235" t="s">
        <v>125</v>
      </c>
    </row>
    <row r="259" s="14" customFormat="1">
      <c r="A259" s="14"/>
      <c r="B259" s="236"/>
      <c r="C259" s="237"/>
      <c r="D259" s="219" t="s">
        <v>138</v>
      </c>
      <c r="E259" s="238" t="s">
        <v>33</v>
      </c>
      <c r="F259" s="239" t="s">
        <v>279</v>
      </c>
      <c r="G259" s="237"/>
      <c r="H259" s="240">
        <v>229.99000000000001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138</v>
      </c>
      <c r="AU259" s="246" t="s">
        <v>88</v>
      </c>
      <c r="AV259" s="14" t="s">
        <v>88</v>
      </c>
      <c r="AW259" s="14" t="s">
        <v>40</v>
      </c>
      <c r="AX259" s="14" t="s">
        <v>78</v>
      </c>
      <c r="AY259" s="246" t="s">
        <v>125</v>
      </c>
    </row>
    <row r="260" s="13" customFormat="1">
      <c r="A260" s="13"/>
      <c r="B260" s="226"/>
      <c r="C260" s="227"/>
      <c r="D260" s="219" t="s">
        <v>138</v>
      </c>
      <c r="E260" s="228" t="s">
        <v>33</v>
      </c>
      <c r="F260" s="229" t="s">
        <v>280</v>
      </c>
      <c r="G260" s="227"/>
      <c r="H260" s="228" t="s">
        <v>33</v>
      </c>
      <c r="I260" s="230"/>
      <c r="J260" s="227"/>
      <c r="K260" s="227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138</v>
      </c>
      <c r="AU260" s="235" t="s">
        <v>88</v>
      </c>
      <c r="AV260" s="13" t="s">
        <v>86</v>
      </c>
      <c r="AW260" s="13" t="s">
        <v>40</v>
      </c>
      <c r="AX260" s="13" t="s">
        <v>78</v>
      </c>
      <c r="AY260" s="235" t="s">
        <v>125</v>
      </c>
    </row>
    <row r="261" s="14" customFormat="1">
      <c r="A261" s="14"/>
      <c r="B261" s="236"/>
      <c r="C261" s="237"/>
      <c r="D261" s="219" t="s">
        <v>138</v>
      </c>
      <c r="E261" s="238" t="s">
        <v>33</v>
      </c>
      <c r="F261" s="239" t="s">
        <v>281</v>
      </c>
      <c r="G261" s="237"/>
      <c r="H261" s="240">
        <v>458.75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138</v>
      </c>
      <c r="AU261" s="246" t="s">
        <v>88</v>
      </c>
      <c r="AV261" s="14" t="s">
        <v>88</v>
      </c>
      <c r="AW261" s="14" t="s">
        <v>40</v>
      </c>
      <c r="AX261" s="14" t="s">
        <v>78</v>
      </c>
      <c r="AY261" s="246" t="s">
        <v>125</v>
      </c>
    </row>
    <row r="262" s="15" customFormat="1">
      <c r="A262" s="15"/>
      <c r="B262" s="247"/>
      <c r="C262" s="248"/>
      <c r="D262" s="219" t="s">
        <v>138</v>
      </c>
      <c r="E262" s="249" t="s">
        <v>33</v>
      </c>
      <c r="F262" s="250" t="s">
        <v>189</v>
      </c>
      <c r="G262" s="248"/>
      <c r="H262" s="251">
        <v>688.74000000000001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7" t="s">
        <v>138</v>
      </c>
      <c r="AU262" s="257" t="s">
        <v>88</v>
      </c>
      <c r="AV262" s="15" t="s">
        <v>132</v>
      </c>
      <c r="AW262" s="15" t="s">
        <v>40</v>
      </c>
      <c r="AX262" s="15" t="s">
        <v>86</v>
      </c>
      <c r="AY262" s="257" t="s">
        <v>125</v>
      </c>
    </row>
    <row r="263" s="14" customFormat="1">
      <c r="A263" s="14"/>
      <c r="B263" s="236"/>
      <c r="C263" s="237"/>
      <c r="D263" s="219" t="s">
        <v>138</v>
      </c>
      <c r="E263" s="237"/>
      <c r="F263" s="239" t="s">
        <v>282</v>
      </c>
      <c r="G263" s="237"/>
      <c r="H263" s="240">
        <v>1308.606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138</v>
      </c>
      <c r="AU263" s="246" t="s">
        <v>88</v>
      </c>
      <c r="AV263" s="14" t="s">
        <v>88</v>
      </c>
      <c r="AW263" s="14" t="s">
        <v>4</v>
      </c>
      <c r="AX263" s="14" t="s">
        <v>86</v>
      </c>
      <c r="AY263" s="246" t="s">
        <v>125</v>
      </c>
    </row>
    <row r="264" s="2" customFormat="1" ht="16.5" customHeight="1">
      <c r="A264" s="40"/>
      <c r="B264" s="41"/>
      <c r="C264" s="206" t="s">
        <v>283</v>
      </c>
      <c r="D264" s="206" t="s">
        <v>127</v>
      </c>
      <c r="E264" s="207" t="s">
        <v>284</v>
      </c>
      <c r="F264" s="208" t="s">
        <v>285</v>
      </c>
      <c r="G264" s="209" t="s">
        <v>286</v>
      </c>
      <c r="H264" s="210">
        <v>16</v>
      </c>
      <c r="I264" s="211"/>
      <c r="J264" s="212">
        <f>ROUND(I264*H264,2)</f>
        <v>0</v>
      </c>
      <c r="K264" s="208" t="s">
        <v>131</v>
      </c>
      <c r="L264" s="46"/>
      <c r="M264" s="213" t="s">
        <v>33</v>
      </c>
      <c r="N264" s="214" t="s">
        <v>49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132</v>
      </c>
      <c r="AT264" s="217" t="s">
        <v>127</v>
      </c>
      <c r="AU264" s="217" t="s">
        <v>88</v>
      </c>
      <c r="AY264" s="18" t="s">
        <v>125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86</v>
      </c>
      <c r="BK264" s="218">
        <f>ROUND(I264*H264,2)</f>
        <v>0</v>
      </c>
      <c r="BL264" s="18" t="s">
        <v>132</v>
      </c>
      <c r="BM264" s="217" t="s">
        <v>287</v>
      </c>
    </row>
    <row r="265" s="2" customFormat="1">
      <c r="A265" s="40"/>
      <c r="B265" s="41"/>
      <c r="C265" s="42"/>
      <c r="D265" s="219" t="s">
        <v>134</v>
      </c>
      <c r="E265" s="42"/>
      <c r="F265" s="220" t="s">
        <v>288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134</v>
      </c>
      <c r="AU265" s="18" t="s">
        <v>88</v>
      </c>
    </row>
    <row r="266" s="2" customFormat="1">
      <c r="A266" s="40"/>
      <c r="B266" s="41"/>
      <c r="C266" s="42"/>
      <c r="D266" s="224" t="s">
        <v>136</v>
      </c>
      <c r="E266" s="42"/>
      <c r="F266" s="225" t="s">
        <v>289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136</v>
      </c>
      <c r="AU266" s="18" t="s">
        <v>88</v>
      </c>
    </row>
    <row r="267" s="13" customFormat="1">
      <c r="A267" s="13"/>
      <c r="B267" s="226"/>
      <c r="C267" s="227"/>
      <c r="D267" s="219" t="s">
        <v>138</v>
      </c>
      <c r="E267" s="228" t="s">
        <v>33</v>
      </c>
      <c r="F267" s="229" t="s">
        <v>290</v>
      </c>
      <c r="G267" s="227"/>
      <c r="H267" s="228" t="s">
        <v>33</v>
      </c>
      <c r="I267" s="230"/>
      <c r="J267" s="227"/>
      <c r="K267" s="227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138</v>
      </c>
      <c r="AU267" s="235" t="s">
        <v>88</v>
      </c>
      <c r="AV267" s="13" t="s">
        <v>86</v>
      </c>
      <c r="AW267" s="13" t="s">
        <v>40</v>
      </c>
      <c r="AX267" s="13" t="s">
        <v>78</v>
      </c>
      <c r="AY267" s="235" t="s">
        <v>125</v>
      </c>
    </row>
    <row r="268" s="14" customFormat="1">
      <c r="A268" s="14"/>
      <c r="B268" s="236"/>
      <c r="C268" s="237"/>
      <c r="D268" s="219" t="s">
        <v>138</v>
      </c>
      <c r="E268" s="238" t="s">
        <v>33</v>
      </c>
      <c r="F268" s="239" t="s">
        <v>254</v>
      </c>
      <c r="G268" s="237"/>
      <c r="H268" s="240">
        <v>16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138</v>
      </c>
      <c r="AU268" s="246" t="s">
        <v>88</v>
      </c>
      <c r="AV268" s="14" t="s">
        <v>88</v>
      </c>
      <c r="AW268" s="14" t="s">
        <v>40</v>
      </c>
      <c r="AX268" s="14" t="s">
        <v>86</v>
      </c>
      <c r="AY268" s="246" t="s">
        <v>125</v>
      </c>
    </row>
    <row r="269" s="2" customFormat="1" ht="16.5" customHeight="1">
      <c r="A269" s="40"/>
      <c r="B269" s="41"/>
      <c r="C269" s="206" t="s">
        <v>291</v>
      </c>
      <c r="D269" s="206" t="s">
        <v>127</v>
      </c>
      <c r="E269" s="207" t="s">
        <v>292</v>
      </c>
      <c r="F269" s="208" t="s">
        <v>293</v>
      </c>
      <c r="G269" s="209" t="s">
        <v>234</v>
      </c>
      <c r="H269" s="210">
        <v>3.7000000000000002</v>
      </c>
      <c r="I269" s="211"/>
      <c r="J269" s="212">
        <f>ROUND(I269*H269,2)</f>
        <v>0</v>
      </c>
      <c r="K269" s="208" t="s">
        <v>131</v>
      </c>
      <c r="L269" s="46"/>
      <c r="M269" s="213" t="s">
        <v>33</v>
      </c>
      <c r="N269" s="214" t="s">
        <v>49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132</v>
      </c>
      <c r="AT269" s="217" t="s">
        <v>127</v>
      </c>
      <c r="AU269" s="217" t="s">
        <v>88</v>
      </c>
      <c r="AY269" s="18" t="s">
        <v>125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86</v>
      </c>
      <c r="BK269" s="218">
        <f>ROUND(I269*H269,2)</f>
        <v>0</v>
      </c>
      <c r="BL269" s="18" t="s">
        <v>132</v>
      </c>
      <c r="BM269" s="217" t="s">
        <v>294</v>
      </c>
    </row>
    <row r="270" s="2" customFormat="1">
      <c r="A270" s="40"/>
      <c r="B270" s="41"/>
      <c r="C270" s="42"/>
      <c r="D270" s="219" t="s">
        <v>134</v>
      </c>
      <c r="E270" s="42"/>
      <c r="F270" s="220" t="s">
        <v>295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134</v>
      </c>
      <c r="AU270" s="18" t="s">
        <v>88</v>
      </c>
    </row>
    <row r="271" s="2" customFormat="1">
      <c r="A271" s="40"/>
      <c r="B271" s="41"/>
      <c r="C271" s="42"/>
      <c r="D271" s="224" t="s">
        <v>136</v>
      </c>
      <c r="E271" s="42"/>
      <c r="F271" s="225" t="s">
        <v>296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136</v>
      </c>
      <c r="AU271" s="18" t="s">
        <v>88</v>
      </c>
    </row>
    <row r="272" s="13" customFormat="1">
      <c r="A272" s="13"/>
      <c r="B272" s="226"/>
      <c r="C272" s="227"/>
      <c r="D272" s="219" t="s">
        <v>138</v>
      </c>
      <c r="E272" s="228" t="s">
        <v>33</v>
      </c>
      <c r="F272" s="229" t="s">
        <v>297</v>
      </c>
      <c r="G272" s="227"/>
      <c r="H272" s="228" t="s">
        <v>33</v>
      </c>
      <c r="I272" s="230"/>
      <c r="J272" s="227"/>
      <c r="K272" s="227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138</v>
      </c>
      <c r="AU272" s="235" t="s">
        <v>88</v>
      </c>
      <c r="AV272" s="13" t="s">
        <v>86</v>
      </c>
      <c r="AW272" s="13" t="s">
        <v>40</v>
      </c>
      <c r="AX272" s="13" t="s">
        <v>78</v>
      </c>
      <c r="AY272" s="235" t="s">
        <v>125</v>
      </c>
    </row>
    <row r="273" s="14" customFormat="1">
      <c r="A273" s="14"/>
      <c r="B273" s="236"/>
      <c r="C273" s="237"/>
      <c r="D273" s="219" t="s">
        <v>138</v>
      </c>
      <c r="E273" s="238" t="s">
        <v>33</v>
      </c>
      <c r="F273" s="239" t="s">
        <v>298</v>
      </c>
      <c r="G273" s="237"/>
      <c r="H273" s="240">
        <v>3.7000000000000002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138</v>
      </c>
      <c r="AU273" s="246" t="s">
        <v>88</v>
      </c>
      <c r="AV273" s="14" t="s">
        <v>88</v>
      </c>
      <c r="AW273" s="14" t="s">
        <v>40</v>
      </c>
      <c r="AX273" s="14" t="s">
        <v>86</v>
      </c>
      <c r="AY273" s="246" t="s">
        <v>125</v>
      </c>
    </row>
    <row r="274" s="2" customFormat="1" ht="16.5" customHeight="1">
      <c r="A274" s="40"/>
      <c r="B274" s="41"/>
      <c r="C274" s="206" t="s">
        <v>7</v>
      </c>
      <c r="D274" s="206" t="s">
        <v>127</v>
      </c>
      <c r="E274" s="207" t="s">
        <v>299</v>
      </c>
      <c r="F274" s="208" t="s">
        <v>300</v>
      </c>
      <c r="G274" s="209" t="s">
        <v>130</v>
      </c>
      <c r="H274" s="210">
        <v>968</v>
      </c>
      <c r="I274" s="211"/>
      <c r="J274" s="212">
        <f>ROUND(I274*H274,2)</f>
        <v>0</v>
      </c>
      <c r="K274" s="208" t="s">
        <v>131</v>
      </c>
      <c r="L274" s="46"/>
      <c r="M274" s="213" t="s">
        <v>33</v>
      </c>
      <c r="N274" s="214" t="s">
        <v>49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132</v>
      </c>
      <c r="AT274" s="217" t="s">
        <v>127</v>
      </c>
      <c r="AU274" s="217" t="s">
        <v>88</v>
      </c>
      <c r="AY274" s="18" t="s">
        <v>125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86</v>
      </c>
      <c r="BK274" s="218">
        <f>ROUND(I274*H274,2)</f>
        <v>0</v>
      </c>
      <c r="BL274" s="18" t="s">
        <v>132</v>
      </c>
      <c r="BM274" s="217" t="s">
        <v>301</v>
      </c>
    </row>
    <row r="275" s="2" customFormat="1">
      <c r="A275" s="40"/>
      <c r="B275" s="41"/>
      <c r="C275" s="42"/>
      <c r="D275" s="219" t="s">
        <v>134</v>
      </c>
      <c r="E275" s="42"/>
      <c r="F275" s="220" t="s">
        <v>302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134</v>
      </c>
      <c r="AU275" s="18" t="s">
        <v>88</v>
      </c>
    </row>
    <row r="276" s="2" customFormat="1">
      <c r="A276" s="40"/>
      <c r="B276" s="41"/>
      <c r="C276" s="42"/>
      <c r="D276" s="224" t="s">
        <v>136</v>
      </c>
      <c r="E276" s="42"/>
      <c r="F276" s="225" t="s">
        <v>303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136</v>
      </c>
      <c r="AU276" s="18" t="s">
        <v>88</v>
      </c>
    </row>
    <row r="277" s="13" customFormat="1">
      <c r="A277" s="13"/>
      <c r="B277" s="226"/>
      <c r="C277" s="227"/>
      <c r="D277" s="219" t="s">
        <v>138</v>
      </c>
      <c r="E277" s="228" t="s">
        <v>33</v>
      </c>
      <c r="F277" s="229" t="s">
        <v>304</v>
      </c>
      <c r="G277" s="227"/>
      <c r="H277" s="228" t="s">
        <v>33</v>
      </c>
      <c r="I277" s="230"/>
      <c r="J277" s="227"/>
      <c r="K277" s="227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138</v>
      </c>
      <c r="AU277" s="235" t="s">
        <v>88</v>
      </c>
      <c r="AV277" s="13" t="s">
        <v>86</v>
      </c>
      <c r="AW277" s="13" t="s">
        <v>40</v>
      </c>
      <c r="AX277" s="13" t="s">
        <v>78</v>
      </c>
      <c r="AY277" s="235" t="s">
        <v>125</v>
      </c>
    </row>
    <row r="278" s="14" customFormat="1">
      <c r="A278" s="14"/>
      <c r="B278" s="236"/>
      <c r="C278" s="237"/>
      <c r="D278" s="219" t="s">
        <v>138</v>
      </c>
      <c r="E278" s="238" t="s">
        <v>33</v>
      </c>
      <c r="F278" s="239" t="s">
        <v>305</v>
      </c>
      <c r="G278" s="237"/>
      <c r="H278" s="240">
        <v>918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138</v>
      </c>
      <c r="AU278" s="246" t="s">
        <v>88</v>
      </c>
      <c r="AV278" s="14" t="s">
        <v>88</v>
      </c>
      <c r="AW278" s="14" t="s">
        <v>40</v>
      </c>
      <c r="AX278" s="14" t="s">
        <v>78</v>
      </c>
      <c r="AY278" s="246" t="s">
        <v>125</v>
      </c>
    </row>
    <row r="279" s="13" customFormat="1">
      <c r="A279" s="13"/>
      <c r="B279" s="226"/>
      <c r="C279" s="227"/>
      <c r="D279" s="219" t="s">
        <v>138</v>
      </c>
      <c r="E279" s="228" t="s">
        <v>33</v>
      </c>
      <c r="F279" s="229" t="s">
        <v>306</v>
      </c>
      <c r="G279" s="227"/>
      <c r="H279" s="228" t="s">
        <v>33</v>
      </c>
      <c r="I279" s="230"/>
      <c r="J279" s="227"/>
      <c r="K279" s="227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138</v>
      </c>
      <c r="AU279" s="235" t="s">
        <v>88</v>
      </c>
      <c r="AV279" s="13" t="s">
        <v>86</v>
      </c>
      <c r="AW279" s="13" t="s">
        <v>40</v>
      </c>
      <c r="AX279" s="13" t="s">
        <v>78</v>
      </c>
      <c r="AY279" s="235" t="s">
        <v>125</v>
      </c>
    </row>
    <row r="280" s="14" customFormat="1">
      <c r="A280" s="14"/>
      <c r="B280" s="236"/>
      <c r="C280" s="237"/>
      <c r="D280" s="219" t="s">
        <v>138</v>
      </c>
      <c r="E280" s="238" t="s">
        <v>33</v>
      </c>
      <c r="F280" s="239" t="s">
        <v>307</v>
      </c>
      <c r="G280" s="237"/>
      <c r="H280" s="240">
        <v>50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138</v>
      </c>
      <c r="AU280" s="246" t="s">
        <v>88</v>
      </c>
      <c r="AV280" s="14" t="s">
        <v>88</v>
      </c>
      <c r="AW280" s="14" t="s">
        <v>40</v>
      </c>
      <c r="AX280" s="14" t="s">
        <v>78</v>
      </c>
      <c r="AY280" s="246" t="s">
        <v>125</v>
      </c>
    </row>
    <row r="281" s="15" customFormat="1">
      <c r="A281" s="15"/>
      <c r="B281" s="247"/>
      <c r="C281" s="248"/>
      <c r="D281" s="219" t="s">
        <v>138</v>
      </c>
      <c r="E281" s="249" t="s">
        <v>33</v>
      </c>
      <c r="F281" s="250" t="s">
        <v>189</v>
      </c>
      <c r="G281" s="248"/>
      <c r="H281" s="251">
        <v>968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7" t="s">
        <v>138</v>
      </c>
      <c r="AU281" s="257" t="s">
        <v>88</v>
      </c>
      <c r="AV281" s="15" t="s">
        <v>132</v>
      </c>
      <c r="AW281" s="15" t="s">
        <v>40</v>
      </c>
      <c r="AX281" s="15" t="s">
        <v>86</v>
      </c>
      <c r="AY281" s="257" t="s">
        <v>125</v>
      </c>
    </row>
    <row r="282" s="2" customFormat="1" ht="16.5" customHeight="1">
      <c r="A282" s="40"/>
      <c r="B282" s="41"/>
      <c r="C282" s="258" t="s">
        <v>308</v>
      </c>
      <c r="D282" s="258" t="s">
        <v>248</v>
      </c>
      <c r="E282" s="259" t="s">
        <v>309</v>
      </c>
      <c r="F282" s="260" t="s">
        <v>310</v>
      </c>
      <c r="G282" s="261" t="s">
        <v>311</v>
      </c>
      <c r="H282" s="262">
        <v>19.359999999999999</v>
      </c>
      <c r="I282" s="263"/>
      <c r="J282" s="264">
        <f>ROUND(I282*H282,2)</f>
        <v>0</v>
      </c>
      <c r="K282" s="260" t="s">
        <v>131</v>
      </c>
      <c r="L282" s="265"/>
      <c r="M282" s="266" t="s">
        <v>33</v>
      </c>
      <c r="N282" s="267" t="s">
        <v>49</v>
      </c>
      <c r="O282" s="86"/>
      <c r="P282" s="215">
        <f>O282*H282</f>
        <v>0</v>
      </c>
      <c r="Q282" s="215">
        <v>0.001</v>
      </c>
      <c r="R282" s="215">
        <f>Q282*H282</f>
        <v>0.019359999999999999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190</v>
      </c>
      <c r="AT282" s="217" t="s">
        <v>248</v>
      </c>
      <c r="AU282" s="217" t="s">
        <v>88</v>
      </c>
      <c r="AY282" s="18" t="s">
        <v>125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8" t="s">
        <v>86</v>
      </c>
      <c r="BK282" s="218">
        <f>ROUND(I282*H282,2)</f>
        <v>0</v>
      </c>
      <c r="BL282" s="18" t="s">
        <v>132</v>
      </c>
      <c r="BM282" s="217" t="s">
        <v>312</v>
      </c>
    </row>
    <row r="283" s="2" customFormat="1">
      <c r="A283" s="40"/>
      <c r="B283" s="41"/>
      <c r="C283" s="42"/>
      <c r="D283" s="219" t="s">
        <v>134</v>
      </c>
      <c r="E283" s="42"/>
      <c r="F283" s="220" t="s">
        <v>310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134</v>
      </c>
      <c r="AU283" s="18" t="s">
        <v>88</v>
      </c>
    </row>
    <row r="284" s="13" customFormat="1">
      <c r="A284" s="13"/>
      <c r="B284" s="226"/>
      <c r="C284" s="227"/>
      <c r="D284" s="219" t="s">
        <v>138</v>
      </c>
      <c r="E284" s="228" t="s">
        <v>33</v>
      </c>
      <c r="F284" s="229" t="s">
        <v>313</v>
      </c>
      <c r="G284" s="227"/>
      <c r="H284" s="228" t="s">
        <v>33</v>
      </c>
      <c r="I284" s="230"/>
      <c r="J284" s="227"/>
      <c r="K284" s="227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138</v>
      </c>
      <c r="AU284" s="235" t="s">
        <v>88</v>
      </c>
      <c r="AV284" s="13" t="s">
        <v>86</v>
      </c>
      <c r="AW284" s="13" t="s">
        <v>40</v>
      </c>
      <c r="AX284" s="13" t="s">
        <v>78</v>
      </c>
      <c r="AY284" s="235" t="s">
        <v>125</v>
      </c>
    </row>
    <row r="285" s="13" customFormat="1">
      <c r="A285" s="13"/>
      <c r="B285" s="226"/>
      <c r="C285" s="227"/>
      <c r="D285" s="219" t="s">
        <v>138</v>
      </c>
      <c r="E285" s="228" t="s">
        <v>33</v>
      </c>
      <c r="F285" s="229" t="s">
        <v>304</v>
      </c>
      <c r="G285" s="227"/>
      <c r="H285" s="228" t="s">
        <v>33</v>
      </c>
      <c r="I285" s="230"/>
      <c r="J285" s="227"/>
      <c r="K285" s="227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138</v>
      </c>
      <c r="AU285" s="235" t="s">
        <v>88</v>
      </c>
      <c r="AV285" s="13" t="s">
        <v>86</v>
      </c>
      <c r="AW285" s="13" t="s">
        <v>40</v>
      </c>
      <c r="AX285" s="13" t="s">
        <v>78</v>
      </c>
      <c r="AY285" s="235" t="s">
        <v>125</v>
      </c>
    </row>
    <row r="286" s="14" customFormat="1">
      <c r="A286" s="14"/>
      <c r="B286" s="236"/>
      <c r="C286" s="237"/>
      <c r="D286" s="219" t="s">
        <v>138</v>
      </c>
      <c r="E286" s="238" t="s">
        <v>33</v>
      </c>
      <c r="F286" s="239" t="s">
        <v>305</v>
      </c>
      <c r="G286" s="237"/>
      <c r="H286" s="240">
        <v>918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138</v>
      </c>
      <c r="AU286" s="246" t="s">
        <v>88</v>
      </c>
      <c r="AV286" s="14" t="s">
        <v>88</v>
      </c>
      <c r="AW286" s="14" t="s">
        <v>40</v>
      </c>
      <c r="AX286" s="14" t="s">
        <v>78</v>
      </c>
      <c r="AY286" s="246" t="s">
        <v>125</v>
      </c>
    </row>
    <row r="287" s="13" customFormat="1">
      <c r="A287" s="13"/>
      <c r="B287" s="226"/>
      <c r="C287" s="227"/>
      <c r="D287" s="219" t="s">
        <v>138</v>
      </c>
      <c r="E287" s="228" t="s">
        <v>33</v>
      </c>
      <c r="F287" s="229" t="s">
        <v>306</v>
      </c>
      <c r="G287" s="227"/>
      <c r="H287" s="228" t="s">
        <v>33</v>
      </c>
      <c r="I287" s="230"/>
      <c r="J287" s="227"/>
      <c r="K287" s="227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138</v>
      </c>
      <c r="AU287" s="235" t="s">
        <v>88</v>
      </c>
      <c r="AV287" s="13" t="s">
        <v>86</v>
      </c>
      <c r="AW287" s="13" t="s">
        <v>40</v>
      </c>
      <c r="AX287" s="13" t="s">
        <v>78</v>
      </c>
      <c r="AY287" s="235" t="s">
        <v>125</v>
      </c>
    </row>
    <row r="288" s="14" customFormat="1">
      <c r="A288" s="14"/>
      <c r="B288" s="236"/>
      <c r="C288" s="237"/>
      <c r="D288" s="219" t="s">
        <v>138</v>
      </c>
      <c r="E288" s="238" t="s">
        <v>33</v>
      </c>
      <c r="F288" s="239" t="s">
        <v>307</v>
      </c>
      <c r="G288" s="237"/>
      <c r="H288" s="240">
        <v>50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138</v>
      </c>
      <c r="AU288" s="246" t="s">
        <v>88</v>
      </c>
      <c r="AV288" s="14" t="s">
        <v>88</v>
      </c>
      <c r="AW288" s="14" t="s">
        <v>40</v>
      </c>
      <c r="AX288" s="14" t="s">
        <v>78</v>
      </c>
      <c r="AY288" s="246" t="s">
        <v>125</v>
      </c>
    </row>
    <row r="289" s="15" customFormat="1">
      <c r="A289" s="15"/>
      <c r="B289" s="247"/>
      <c r="C289" s="248"/>
      <c r="D289" s="219" t="s">
        <v>138</v>
      </c>
      <c r="E289" s="249" t="s">
        <v>33</v>
      </c>
      <c r="F289" s="250" t="s">
        <v>189</v>
      </c>
      <c r="G289" s="248"/>
      <c r="H289" s="251">
        <v>968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7" t="s">
        <v>138</v>
      </c>
      <c r="AU289" s="257" t="s">
        <v>88</v>
      </c>
      <c r="AV289" s="15" t="s">
        <v>132</v>
      </c>
      <c r="AW289" s="15" t="s">
        <v>40</v>
      </c>
      <c r="AX289" s="15" t="s">
        <v>86</v>
      </c>
      <c r="AY289" s="257" t="s">
        <v>125</v>
      </c>
    </row>
    <row r="290" s="14" customFormat="1">
      <c r="A290" s="14"/>
      <c r="B290" s="236"/>
      <c r="C290" s="237"/>
      <c r="D290" s="219" t="s">
        <v>138</v>
      </c>
      <c r="E290" s="237"/>
      <c r="F290" s="239" t="s">
        <v>314</v>
      </c>
      <c r="G290" s="237"/>
      <c r="H290" s="240">
        <v>19.359999999999999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138</v>
      </c>
      <c r="AU290" s="246" t="s">
        <v>88</v>
      </c>
      <c r="AV290" s="14" t="s">
        <v>88</v>
      </c>
      <c r="AW290" s="14" t="s">
        <v>4</v>
      </c>
      <c r="AX290" s="14" t="s">
        <v>86</v>
      </c>
      <c r="AY290" s="246" t="s">
        <v>125</v>
      </c>
    </row>
    <row r="291" s="2" customFormat="1" ht="16.5" customHeight="1">
      <c r="A291" s="40"/>
      <c r="B291" s="41"/>
      <c r="C291" s="206" t="s">
        <v>315</v>
      </c>
      <c r="D291" s="206" t="s">
        <v>127</v>
      </c>
      <c r="E291" s="207" t="s">
        <v>316</v>
      </c>
      <c r="F291" s="208" t="s">
        <v>317</v>
      </c>
      <c r="G291" s="209" t="s">
        <v>130</v>
      </c>
      <c r="H291" s="210">
        <v>968</v>
      </c>
      <c r="I291" s="211"/>
      <c r="J291" s="212">
        <f>ROUND(I291*H291,2)</f>
        <v>0</v>
      </c>
      <c r="K291" s="208" t="s">
        <v>131</v>
      </c>
      <c r="L291" s="46"/>
      <c r="M291" s="213" t="s">
        <v>33</v>
      </c>
      <c r="N291" s="214" t="s">
        <v>49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132</v>
      </c>
      <c r="AT291" s="217" t="s">
        <v>127</v>
      </c>
      <c r="AU291" s="217" t="s">
        <v>88</v>
      </c>
      <c r="AY291" s="18" t="s">
        <v>125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8" t="s">
        <v>86</v>
      </c>
      <c r="BK291" s="218">
        <f>ROUND(I291*H291,2)</f>
        <v>0</v>
      </c>
      <c r="BL291" s="18" t="s">
        <v>132</v>
      </c>
      <c r="BM291" s="217" t="s">
        <v>318</v>
      </c>
    </row>
    <row r="292" s="2" customFormat="1">
      <c r="A292" s="40"/>
      <c r="B292" s="41"/>
      <c r="C292" s="42"/>
      <c r="D292" s="219" t="s">
        <v>134</v>
      </c>
      <c r="E292" s="42"/>
      <c r="F292" s="220" t="s">
        <v>319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8" t="s">
        <v>134</v>
      </c>
      <c r="AU292" s="18" t="s">
        <v>88</v>
      </c>
    </row>
    <row r="293" s="2" customFormat="1">
      <c r="A293" s="40"/>
      <c r="B293" s="41"/>
      <c r="C293" s="42"/>
      <c r="D293" s="224" t="s">
        <v>136</v>
      </c>
      <c r="E293" s="42"/>
      <c r="F293" s="225" t="s">
        <v>320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136</v>
      </c>
      <c r="AU293" s="18" t="s">
        <v>88</v>
      </c>
    </row>
    <row r="294" s="13" customFormat="1">
      <c r="A294" s="13"/>
      <c r="B294" s="226"/>
      <c r="C294" s="227"/>
      <c r="D294" s="219" t="s">
        <v>138</v>
      </c>
      <c r="E294" s="228" t="s">
        <v>33</v>
      </c>
      <c r="F294" s="229" t="s">
        <v>304</v>
      </c>
      <c r="G294" s="227"/>
      <c r="H294" s="228" t="s">
        <v>33</v>
      </c>
      <c r="I294" s="230"/>
      <c r="J294" s="227"/>
      <c r="K294" s="227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138</v>
      </c>
      <c r="AU294" s="235" t="s">
        <v>88</v>
      </c>
      <c r="AV294" s="13" t="s">
        <v>86</v>
      </c>
      <c r="AW294" s="13" t="s">
        <v>40</v>
      </c>
      <c r="AX294" s="13" t="s">
        <v>78</v>
      </c>
      <c r="AY294" s="235" t="s">
        <v>125</v>
      </c>
    </row>
    <row r="295" s="14" customFormat="1">
      <c r="A295" s="14"/>
      <c r="B295" s="236"/>
      <c r="C295" s="237"/>
      <c r="D295" s="219" t="s">
        <v>138</v>
      </c>
      <c r="E295" s="238" t="s">
        <v>33</v>
      </c>
      <c r="F295" s="239" t="s">
        <v>305</v>
      </c>
      <c r="G295" s="237"/>
      <c r="H295" s="240">
        <v>918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138</v>
      </c>
      <c r="AU295" s="246" t="s">
        <v>88</v>
      </c>
      <c r="AV295" s="14" t="s">
        <v>88</v>
      </c>
      <c r="AW295" s="14" t="s">
        <v>40</v>
      </c>
      <c r="AX295" s="14" t="s">
        <v>78</v>
      </c>
      <c r="AY295" s="246" t="s">
        <v>125</v>
      </c>
    </row>
    <row r="296" s="13" customFormat="1">
      <c r="A296" s="13"/>
      <c r="B296" s="226"/>
      <c r="C296" s="227"/>
      <c r="D296" s="219" t="s">
        <v>138</v>
      </c>
      <c r="E296" s="228" t="s">
        <v>33</v>
      </c>
      <c r="F296" s="229" t="s">
        <v>306</v>
      </c>
      <c r="G296" s="227"/>
      <c r="H296" s="228" t="s">
        <v>33</v>
      </c>
      <c r="I296" s="230"/>
      <c r="J296" s="227"/>
      <c r="K296" s="227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138</v>
      </c>
      <c r="AU296" s="235" t="s">
        <v>88</v>
      </c>
      <c r="AV296" s="13" t="s">
        <v>86</v>
      </c>
      <c r="AW296" s="13" t="s">
        <v>40</v>
      </c>
      <c r="AX296" s="13" t="s">
        <v>78</v>
      </c>
      <c r="AY296" s="235" t="s">
        <v>125</v>
      </c>
    </row>
    <row r="297" s="14" customFormat="1">
      <c r="A297" s="14"/>
      <c r="B297" s="236"/>
      <c r="C297" s="237"/>
      <c r="D297" s="219" t="s">
        <v>138</v>
      </c>
      <c r="E297" s="238" t="s">
        <v>33</v>
      </c>
      <c r="F297" s="239" t="s">
        <v>307</v>
      </c>
      <c r="G297" s="237"/>
      <c r="H297" s="240">
        <v>50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138</v>
      </c>
      <c r="AU297" s="246" t="s">
        <v>88</v>
      </c>
      <c r="AV297" s="14" t="s">
        <v>88</v>
      </c>
      <c r="AW297" s="14" t="s">
        <v>40</v>
      </c>
      <c r="AX297" s="14" t="s">
        <v>78</v>
      </c>
      <c r="AY297" s="246" t="s">
        <v>125</v>
      </c>
    </row>
    <row r="298" s="15" customFormat="1">
      <c r="A298" s="15"/>
      <c r="B298" s="247"/>
      <c r="C298" s="248"/>
      <c r="D298" s="219" t="s">
        <v>138</v>
      </c>
      <c r="E298" s="249" t="s">
        <v>33</v>
      </c>
      <c r="F298" s="250" t="s">
        <v>189</v>
      </c>
      <c r="G298" s="248"/>
      <c r="H298" s="251">
        <v>968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7" t="s">
        <v>138</v>
      </c>
      <c r="AU298" s="257" t="s">
        <v>88</v>
      </c>
      <c r="AV298" s="15" t="s">
        <v>132</v>
      </c>
      <c r="AW298" s="15" t="s">
        <v>40</v>
      </c>
      <c r="AX298" s="15" t="s">
        <v>86</v>
      </c>
      <c r="AY298" s="257" t="s">
        <v>125</v>
      </c>
    </row>
    <row r="299" s="2" customFormat="1" ht="16.5" customHeight="1">
      <c r="A299" s="40"/>
      <c r="B299" s="41"/>
      <c r="C299" s="206" t="s">
        <v>321</v>
      </c>
      <c r="D299" s="206" t="s">
        <v>127</v>
      </c>
      <c r="E299" s="207" t="s">
        <v>322</v>
      </c>
      <c r="F299" s="208" t="s">
        <v>323</v>
      </c>
      <c r="G299" s="209" t="s">
        <v>130</v>
      </c>
      <c r="H299" s="210">
        <v>968</v>
      </c>
      <c r="I299" s="211"/>
      <c r="J299" s="212">
        <f>ROUND(I299*H299,2)</f>
        <v>0</v>
      </c>
      <c r="K299" s="208" t="s">
        <v>131</v>
      </c>
      <c r="L299" s="46"/>
      <c r="M299" s="213" t="s">
        <v>33</v>
      </c>
      <c r="N299" s="214" t="s">
        <v>49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132</v>
      </c>
      <c r="AT299" s="217" t="s">
        <v>127</v>
      </c>
      <c r="AU299" s="217" t="s">
        <v>88</v>
      </c>
      <c r="AY299" s="18" t="s">
        <v>125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8" t="s">
        <v>86</v>
      </c>
      <c r="BK299" s="218">
        <f>ROUND(I299*H299,2)</f>
        <v>0</v>
      </c>
      <c r="BL299" s="18" t="s">
        <v>132</v>
      </c>
      <c r="BM299" s="217" t="s">
        <v>324</v>
      </c>
    </row>
    <row r="300" s="2" customFormat="1">
      <c r="A300" s="40"/>
      <c r="B300" s="41"/>
      <c r="C300" s="42"/>
      <c r="D300" s="219" t="s">
        <v>134</v>
      </c>
      <c r="E300" s="42"/>
      <c r="F300" s="220" t="s">
        <v>325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8" t="s">
        <v>134</v>
      </c>
      <c r="AU300" s="18" t="s">
        <v>88</v>
      </c>
    </row>
    <row r="301" s="2" customFormat="1">
      <c r="A301" s="40"/>
      <c r="B301" s="41"/>
      <c r="C301" s="42"/>
      <c r="D301" s="224" t="s">
        <v>136</v>
      </c>
      <c r="E301" s="42"/>
      <c r="F301" s="225" t="s">
        <v>326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136</v>
      </c>
      <c r="AU301" s="18" t="s">
        <v>88</v>
      </c>
    </row>
    <row r="302" s="13" customFormat="1">
      <c r="A302" s="13"/>
      <c r="B302" s="226"/>
      <c r="C302" s="227"/>
      <c r="D302" s="219" t="s">
        <v>138</v>
      </c>
      <c r="E302" s="228" t="s">
        <v>33</v>
      </c>
      <c r="F302" s="229" t="s">
        <v>304</v>
      </c>
      <c r="G302" s="227"/>
      <c r="H302" s="228" t="s">
        <v>33</v>
      </c>
      <c r="I302" s="230"/>
      <c r="J302" s="227"/>
      <c r="K302" s="227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138</v>
      </c>
      <c r="AU302" s="235" t="s">
        <v>88</v>
      </c>
      <c r="AV302" s="13" t="s">
        <v>86</v>
      </c>
      <c r="AW302" s="13" t="s">
        <v>40</v>
      </c>
      <c r="AX302" s="13" t="s">
        <v>78</v>
      </c>
      <c r="AY302" s="235" t="s">
        <v>125</v>
      </c>
    </row>
    <row r="303" s="14" customFormat="1">
      <c r="A303" s="14"/>
      <c r="B303" s="236"/>
      <c r="C303" s="237"/>
      <c r="D303" s="219" t="s">
        <v>138</v>
      </c>
      <c r="E303" s="238" t="s">
        <v>33</v>
      </c>
      <c r="F303" s="239" t="s">
        <v>305</v>
      </c>
      <c r="G303" s="237"/>
      <c r="H303" s="240">
        <v>918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138</v>
      </c>
      <c r="AU303" s="246" t="s">
        <v>88</v>
      </c>
      <c r="AV303" s="14" t="s">
        <v>88</v>
      </c>
      <c r="AW303" s="14" t="s">
        <v>40</v>
      </c>
      <c r="AX303" s="14" t="s">
        <v>78</v>
      </c>
      <c r="AY303" s="246" t="s">
        <v>125</v>
      </c>
    </row>
    <row r="304" s="13" customFormat="1">
      <c r="A304" s="13"/>
      <c r="B304" s="226"/>
      <c r="C304" s="227"/>
      <c r="D304" s="219" t="s">
        <v>138</v>
      </c>
      <c r="E304" s="228" t="s">
        <v>33</v>
      </c>
      <c r="F304" s="229" t="s">
        <v>306</v>
      </c>
      <c r="G304" s="227"/>
      <c r="H304" s="228" t="s">
        <v>33</v>
      </c>
      <c r="I304" s="230"/>
      <c r="J304" s="227"/>
      <c r="K304" s="227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138</v>
      </c>
      <c r="AU304" s="235" t="s">
        <v>88</v>
      </c>
      <c r="AV304" s="13" t="s">
        <v>86</v>
      </c>
      <c r="AW304" s="13" t="s">
        <v>40</v>
      </c>
      <c r="AX304" s="13" t="s">
        <v>78</v>
      </c>
      <c r="AY304" s="235" t="s">
        <v>125</v>
      </c>
    </row>
    <row r="305" s="14" customFormat="1">
      <c r="A305" s="14"/>
      <c r="B305" s="236"/>
      <c r="C305" s="237"/>
      <c r="D305" s="219" t="s">
        <v>138</v>
      </c>
      <c r="E305" s="238" t="s">
        <v>33</v>
      </c>
      <c r="F305" s="239" t="s">
        <v>307</v>
      </c>
      <c r="G305" s="237"/>
      <c r="H305" s="240">
        <v>50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138</v>
      </c>
      <c r="AU305" s="246" t="s">
        <v>88</v>
      </c>
      <c r="AV305" s="14" t="s">
        <v>88</v>
      </c>
      <c r="AW305" s="14" t="s">
        <v>40</v>
      </c>
      <c r="AX305" s="14" t="s">
        <v>78</v>
      </c>
      <c r="AY305" s="246" t="s">
        <v>125</v>
      </c>
    </row>
    <row r="306" s="15" customFormat="1">
      <c r="A306" s="15"/>
      <c r="B306" s="247"/>
      <c r="C306" s="248"/>
      <c r="D306" s="219" t="s">
        <v>138</v>
      </c>
      <c r="E306" s="249" t="s">
        <v>33</v>
      </c>
      <c r="F306" s="250" t="s">
        <v>189</v>
      </c>
      <c r="G306" s="248"/>
      <c r="H306" s="251">
        <v>968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7" t="s">
        <v>138</v>
      </c>
      <c r="AU306" s="257" t="s">
        <v>88</v>
      </c>
      <c r="AV306" s="15" t="s">
        <v>132</v>
      </c>
      <c r="AW306" s="15" t="s">
        <v>40</v>
      </c>
      <c r="AX306" s="15" t="s">
        <v>86</v>
      </c>
      <c r="AY306" s="257" t="s">
        <v>125</v>
      </c>
    </row>
    <row r="307" s="12" customFormat="1" ht="22.8" customHeight="1">
      <c r="A307" s="12"/>
      <c r="B307" s="190"/>
      <c r="C307" s="191"/>
      <c r="D307" s="192" t="s">
        <v>77</v>
      </c>
      <c r="E307" s="204" t="s">
        <v>88</v>
      </c>
      <c r="F307" s="204" t="s">
        <v>327</v>
      </c>
      <c r="G307" s="191"/>
      <c r="H307" s="191"/>
      <c r="I307" s="194"/>
      <c r="J307" s="205">
        <f>BK307</f>
        <v>0</v>
      </c>
      <c r="K307" s="191"/>
      <c r="L307" s="196"/>
      <c r="M307" s="197"/>
      <c r="N307" s="198"/>
      <c r="O307" s="198"/>
      <c r="P307" s="199">
        <f>SUM(P308:P347)</f>
        <v>0</v>
      </c>
      <c r="Q307" s="198"/>
      <c r="R307" s="199">
        <f>SUM(R308:R347)</f>
        <v>373.7053368</v>
      </c>
      <c r="S307" s="198"/>
      <c r="T307" s="200">
        <f>SUM(T308:T347)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86</v>
      </c>
      <c r="AT307" s="202" t="s">
        <v>77</v>
      </c>
      <c r="AU307" s="202" t="s">
        <v>86</v>
      </c>
      <c r="AY307" s="201" t="s">
        <v>125</v>
      </c>
      <c r="BK307" s="203">
        <f>SUM(BK308:BK347)</f>
        <v>0</v>
      </c>
    </row>
    <row r="308" s="2" customFormat="1" ht="16.5" customHeight="1">
      <c r="A308" s="40"/>
      <c r="B308" s="41"/>
      <c r="C308" s="206" t="s">
        <v>328</v>
      </c>
      <c r="D308" s="206" t="s">
        <v>127</v>
      </c>
      <c r="E308" s="207" t="s">
        <v>329</v>
      </c>
      <c r="F308" s="208" t="s">
        <v>330</v>
      </c>
      <c r="G308" s="209" t="s">
        <v>171</v>
      </c>
      <c r="H308" s="210">
        <v>161</v>
      </c>
      <c r="I308" s="211"/>
      <c r="J308" s="212">
        <f>ROUND(I308*H308,2)</f>
        <v>0</v>
      </c>
      <c r="K308" s="208" t="s">
        <v>131</v>
      </c>
      <c r="L308" s="46"/>
      <c r="M308" s="213" t="s">
        <v>33</v>
      </c>
      <c r="N308" s="214" t="s">
        <v>49</v>
      </c>
      <c r="O308" s="86"/>
      <c r="P308" s="215">
        <f>O308*H308</f>
        <v>0</v>
      </c>
      <c r="Q308" s="215">
        <v>1.665</v>
      </c>
      <c r="R308" s="215">
        <f>Q308*H308</f>
        <v>268.065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132</v>
      </c>
      <c r="AT308" s="217" t="s">
        <v>127</v>
      </c>
      <c r="AU308" s="217" t="s">
        <v>88</v>
      </c>
      <c r="AY308" s="18" t="s">
        <v>125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8" t="s">
        <v>86</v>
      </c>
      <c r="BK308" s="218">
        <f>ROUND(I308*H308,2)</f>
        <v>0</v>
      </c>
      <c r="BL308" s="18" t="s">
        <v>132</v>
      </c>
      <c r="BM308" s="217" t="s">
        <v>331</v>
      </c>
    </row>
    <row r="309" s="2" customFormat="1">
      <c r="A309" s="40"/>
      <c r="B309" s="41"/>
      <c r="C309" s="42"/>
      <c r="D309" s="219" t="s">
        <v>134</v>
      </c>
      <c r="E309" s="42"/>
      <c r="F309" s="220" t="s">
        <v>332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8" t="s">
        <v>134</v>
      </c>
      <c r="AU309" s="18" t="s">
        <v>88</v>
      </c>
    </row>
    <row r="310" s="2" customFormat="1">
      <c r="A310" s="40"/>
      <c r="B310" s="41"/>
      <c r="C310" s="42"/>
      <c r="D310" s="224" t="s">
        <v>136</v>
      </c>
      <c r="E310" s="42"/>
      <c r="F310" s="225" t="s">
        <v>333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8" t="s">
        <v>136</v>
      </c>
      <c r="AU310" s="18" t="s">
        <v>88</v>
      </c>
    </row>
    <row r="311" s="13" customFormat="1">
      <c r="A311" s="13"/>
      <c r="B311" s="226"/>
      <c r="C311" s="227"/>
      <c r="D311" s="219" t="s">
        <v>138</v>
      </c>
      <c r="E311" s="228" t="s">
        <v>33</v>
      </c>
      <c r="F311" s="229" t="s">
        <v>334</v>
      </c>
      <c r="G311" s="227"/>
      <c r="H311" s="228" t="s">
        <v>33</v>
      </c>
      <c r="I311" s="230"/>
      <c r="J311" s="227"/>
      <c r="K311" s="227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138</v>
      </c>
      <c r="AU311" s="235" t="s">
        <v>88</v>
      </c>
      <c r="AV311" s="13" t="s">
        <v>86</v>
      </c>
      <c r="AW311" s="13" t="s">
        <v>40</v>
      </c>
      <c r="AX311" s="13" t="s">
        <v>78</v>
      </c>
      <c r="AY311" s="235" t="s">
        <v>125</v>
      </c>
    </row>
    <row r="312" s="13" customFormat="1">
      <c r="A312" s="13"/>
      <c r="B312" s="226"/>
      <c r="C312" s="227"/>
      <c r="D312" s="219" t="s">
        <v>138</v>
      </c>
      <c r="E312" s="228" t="s">
        <v>33</v>
      </c>
      <c r="F312" s="229" t="s">
        <v>335</v>
      </c>
      <c r="G312" s="227"/>
      <c r="H312" s="228" t="s">
        <v>33</v>
      </c>
      <c r="I312" s="230"/>
      <c r="J312" s="227"/>
      <c r="K312" s="227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138</v>
      </c>
      <c r="AU312" s="235" t="s">
        <v>88</v>
      </c>
      <c r="AV312" s="13" t="s">
        <v>86</v>
      </c>
      <c r="AW312" s="13" t="s">
        <v>40</v>
      </c>
      <c r="AX312" s="13" t="s">
        <v>78</v>
      </c>
      <c r="AY312" s="235" t="s">
        <v>125</v>
      </c>
    </row>
    <row r="313" s="13" customFormat="1">
      <c r="A313" s="13"/>
      <c r="B313" s="226"/>
      <c r="C313" s="227"/>
      <c r="D313" s="219" t="s">
        <v>138</v>
      </c>
      <c r="E313" s="228" t="s">
        <v>33</v>
      </c>
      <c r="F313" s="229" t="s">
        <v>336</v>
      </c>
      <c r="G313" s="227"/>
      <c r="H313" s="228" t="s">
        <v>33</v>
      </c>
      <c r="I313" s="230"/>
      <c r="J313" s="227"/>
      <c r="K313" s="227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138</v>
      </c>
      <c r="AU313" s="235" t="s">
        <v>88</v>
      </c>
      <c r="AV313" s="13" t="s">
        <v>86</v>
      </c>
      <c r="AW313" s="13" t="s">
        <v>40</v>
      </c>
      <c r="AX313" s="13" t="s">
        <v>78</v>
      </c>
      <c r="AY313" s="235" t="s">
        <v>125</v>
      </c>
    </row>
    <row r="314" s="14" customFormat="1">
      <c r="A314" s="14"/>
      <c r="B314" s="236"/>
      <c r="C314" s="237"/>
      <c r="D314" s="219" t="s">
        <v>138</v>
      </c>
      <c r="E314" s="238" t="s">
        <v>33</v>
      </c>
      <c r="F314" s="239" t="s">
        <v>337</v>
      </c>
      <c r="G314" s="237"/>
      <c r="H314" s="240">
        <v>460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138</v>
      </c>
      <c r="AU314" s="246" t="s">
        <v>88</v>
      </c>
      <c r="AV314" s="14" t="s">
        <v>88</v>
      </c>
      <c r="AW314" s="14" t="s">
        <v>40</v>
      </c>
      <c r="AX314" s="14" t="s">
        <v>86</v>
      </c>
      <c r="AY314" s="246" t="s">
        <v>125</v>
      </c>
    </row>
    <row r="315" s="14" customFormat="1">
      <c r="A315" s="14"/>
      <c r="B315" s="236"/>
      <c r="C315" s="237"/>
      <c r="D315" s="219" t="s">
        <v>138</v>
      </c>
      <c r="E315" s="237"/>
      <c r="F315" s="239" t="s">
        <v>338</v>
      </c>
      <c r="G315" s="237"/>
      <c r="H315" s="240">
        <v>161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138</v>
      </c>
      <c r="AU315" s="246" t="s">
        <v>88</v>
      </c>
      <c r="AV315" s="14" t="s">
        <v>88</v>
      </c>
      <c r="AW315" s="14" t="s">
        <v>4</v>
      </c>
      <c r="AX315" s="14" t="s">
        <v>86</v>
      </c>
      <c r="AY315" s="246" t="s">
        <v>125</v>
      </c>
    </row>
    <row r="316" s="2" customFormat="1" ht="24.15" customHeight="1">
      <c r="A316" s="40"/>
      <c r="B316" s="41"/>
      <c r="C316" s="258" t="s">
        <v>339</v>
      </c>
      <c r="D316" s="258" t="s">
        <v>248</v>
      </c>
      <c r="E316" s="259" t="s">
        <v>340</v>
      </c>
      <c r="F316" s="260" t="s">
        <v>341</v>
      </c>
      <c r="G316" s="261" t="s">
        <v>286</v>
      </c>
      <c r="H316" s="262">
        <v>506</v>
      </c>
      <c r="I316" s="263"/>
      <c r="J316" s="264">
        <f>ROUND(I316*H316,2)</f>
        <v>0</v>
      </c>
      <c r="K316" s="260" t="s">
        <v>131</v>
      </c>
      <c r="L316" s="265"/>
      <c r="M316" s="266" t="s">
        <v>33</v>
      </c>
      <c r="N316" s="267" t="s">
        <v>49</v>
      </c>
      <c r="O316" s="86"/>
      <c r="P316" s="215">
        <f>O316*H316</f>
        <v>0</v>
      </c>
      <c r="Q316" s="215">
        <v>0.00048000000000000001</v>
      </c>
      <c r="R316" s="215">
        <f>Q316*H316</f>
        <v>0.24288000000000001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190</v>
      </c>
      <c r="AT316" s="217" t="s">
        <v>248</v>
      </c>
      <c r="AU316" s="217" t="s">
        <v>88</v>
      </c>
      <c r="AY316" s="18" t="s">
        <v>125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8" t="s">
        <v>86</v>
      </c>
      <c r="BK316" s="218">
        <f>ROUND(I316*H316,2)</f>
        <v>0</v>
      </c>
      <c r="BL316" s="18" t="s">
        <v>132</v>
      </c>
      <c r="BM316" s="217" t="s">
        <v>342</v>
      </c>
    </row>
    <row r="317" s="2" customFormat="1">
      <c r="A317" s="40"/>
      <c r="B317" s="41"/>
      <c r="C317" s="42"/>
      <c r="D317" s="219" t="s">
        <v>134</v>
      </c>
      <c r="E317" s="42"/>
      <c r="F317" s="220" t="s">
        <v>341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8" t="s">
        <v>134</v>
      </c>
      <c r="AU317" s="18" t="s">
        <v>88</v>
      </c>
    </row>
    <row r="318" s="13" customFormat="1">
      <c r="A318" s="13"/>
      <c r="B318" s="226"/>
      <c r="C318" s="227"/>
      <c r="D318" s="219" t="s">
        <v>138</v>
      </c>
      <c r="E318" s="228" t="s">
        <v>33</v>
      </c>
      <c r="F318" s="229" t="s">
        <v>343</v>
      </c>
      <c r="G318" s="227"/>
      <c r="H318" s="228" t="s">
        <v>33</v>
      </c>
      <c r="I318" s="230"/>
      <c r="J318" s="227"/>
      <c r="K318" s="227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138</v>
      </c>
      <c r="AU318" s="235" t="s">
        <v>88</v>
      </c>
      <c r="AV318" s="13" t="s">
        <v>86</v>
      </c>
      <c r="AW318" s="13" t="s">
        <v>40</v>
      </c>
      <c r="AX318" s="13" t="s">
        <v>78</v>
      </c>
      <c r="AY318" s="235" t="s">
        <v>125</v>
      </c>
    </row>
    <row r="319" s="13" customFormat="1">
      <c r="A319" s="13"/>
      <c r="B319" s="226"/>
      <c r="C319" s="227"/>
      <c r="D319" s="219" t="s">
        <v>138</v>
      </c>
      <c r="E319" s="228" t="s">
        <v>33</v>
      </c>
      <c r="F319" s="229" t="s">
        <v>335</v>
      </c>
      <c r="G319" s="227"/>
      <c r="H319" s="228" t="s">
        <v>33</v>
      </c>
      <c r="I319" s="230"/>
      <c r="J319" s="227"/>
      <c r="K319" s="227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138</v>
      </c>
      <c r="AU319" s="235" t="s">
        <v>88</v>
      </c>
      <c r="AV319" s="13" t="s">
        <v>86</v>
      </c>
      <c r="AW319" s="13" t="s">
        <v>40</v>
      </c>
      <c r="AX319" s="13" t="s">
        <v>78</v>
      </c>
      <c r="AY319" s="235" t="s">
        <v>125</v>
      </c>
    </row>
    <row r="320" s="14" customFormat="1">
      <c r="A320" s="14"/>
      <c r="B320" s="236"/>
      <c r="C320" s="237"/>
      <c r="D320" s="219" t="s">
        <v>138</v>
      </c>
      <c r="E320" s="238" t="s">
        <v>33</v>
      </c>
      <c r="F320" s="239" t="s">
        <v>337</v>
      </c>
      <c r="G320" s="237"/>
      <c r="H320" s="240">
        <v>460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138</v>
      </c>
      <c r="AU320" s="246" t="s">
        <v>88</v>
      </c>
      <c r="AV320" s="14" t="s">
        <v>88</v>
      </c>
      <c r="AW320" s="14" t="s">
        <v>40</v>
      </c>
      <c r="AX320" s="14" t="s">
        <v>86</v>
      </c>
      <c r="AY320" s="246" t="s">
        <v>125</v>
      </c>
    </row>
    <row r="321" s="14" customFormat="1">
      <c r="A321" s="14"/>
      <c r="B321" s="236"/>
      <c r="C321" s="237"/>
      <c r="D321" s="219" t="s">
        <v>138</v>
      </c>
      <c r="E321" s="237"/>
      <c r="F321" s="239" t="s">
        <v>344</v>
      </c>
      <c r="G321" s="237"/>
      <c r="H321" s="240">
        <v>506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138</v>
      </c>
      <c r="AU321" s="246" t="s">
        <v>88</v>
      </c>
      <c r="AV321" s="14" t="s">
        <v>88</v>
      </c>
      <c r="AW321" s="14" t="s">
        <v>4</v>
      </c>
      <c r="AX321" s="14" t="s">
        <v>86</v>
      </c>
      <c r="AY321" s="246" t="s">
        <v>125</v>
      </c>
    </row>
    <row r="322" s="2" customFormat="1" ht="24.15" customHeight="1">
      <c r="A322" s="40"/>
      <c r="B322" s="41"/>
      <c r="C322" s="206" t="s">
        <v>345</v>
      </c>
      <c r="D322" s="206" t="s">
        <v>127</v>
      </c>
      <c r="E322" s="207" t="s">
        <v>346</v>
      </c>
      <c r="F322" s="208" t="s">
        <v>347</v>
      </c>
      <c r="G322" s="209" t="s">
        <v>286</v>
      </c>
      <c r="H322" s="210">
        <v>506</v>
      </c>
      <c r="I322" s="211"/>
      <c r="J322" s="212">
        <f>ROUND(I322*H322,2)</f>
        <v>0</v>
      </c>
      <c r="K322" s="208" t="s">
        <v>131</v>
      </c>
      <c r="L322" s="46"/>
      <c r="M322" s="213" t="s">
        <v>33</v>
      </c>
      <c r="N322" s="214" t="s">
        <v>49</v>
      </c>
      <c r="O322" s="86"/>
      <c r="P322" s="215">
        <f>O322*H322</f>
        <v>0</v>
      </c>
      <c r="Q322" s="215">
        <v>0.20449000000000001</v>
      </c>
      <c r="R322" s="215">
        <f>Q322*H322</f>
        <v>103.47194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132</v>
      </c>
      <c r="AT322" s="217" t="s">
        <v>127</v>
      </c>
      <c r="AU322" s="217" t="s">
        <v>88</v>
      </c>
      <c r="AY322" s="18" t="s">
        <v>125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8" t="s">
        <v>86</v>
      </c>
      <c r="BK322" s="218">
        <f>ROUND(I322*H322,2)</f>
        <v>0</v>
      </c>
      <c r="BL322" s="18" t="s">
        <v>132</v>
      </c>
      <c r="BM322" s="217" t="s">
        <v>348</v>
      </c>
    </row>
    <row r="323" s="2" customFormat="1">
      <c r="A323" s="40"/>
      <c r="B323" s="41"/>
      <c r="C323" s="42"/>
      <c r="D323" s="219" t="s">
        <v>134</v>
      </c>
      <c r="E323" s="42"/>
      <c r="F323" s="220" t="s">
        <v>349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8" t="s">
        <v>134</v>
      </c>
      <c r="AU323" s="18" t="s">
        <v>88</v>
      </c>
    </row>
    <row r="324" s="2" customFormat="1">
      <c r="A324" s="40"/>
      <c r="B324" s="41"/>
      <c r="C324" s="42"/>
      <c r="D324" s="224" t="s">
        <v>136</v>
      </c>
      <c r="E324" s="42"/>
      <c r="F324" s="225" t="s">
        <v>350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8" t="s">
        <v>136</v>
      </c>
      <c r="AU324" s="18" t="s">
        <v>88</v>
      </c>
    </row>
    <row r="325" s="13" customFormat="1">
      <c r="A325" s="13"/>
      <c r="B325" s="226"/>
      <c r="C325" s="227"/>
      <c r="D325" s="219" t="s">
        <v>138</v>
      </c>
      <c r="E325" s="228" t="s">
        <v>33</v>
      </c>
      <c r="F325" s="229" t="s">
        <v>351</v>
      </c>
      <c r="G325" s="227"/>
      <c r="H325" s="228" t="s">
        <v>33</v>
      </c>
      <c r="I325" s="230"/>
      <c r="J325" s="227"/>
      <c r="K325" s="227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138</v>
      </c>
      <c r="AU325" s="235" t="s">
        <v>88</v>
      </c>
      <c r="AV325" s="13" t="s">
        <v>86</v>
      </c>
      <c r="AW325" s="13" t="s">
        <v>40</v>
      </c>
      <c r="AX325" s="13" t="s">
        <v>78</v>
      </c>
      <c r="AY325" s="235" t="s">
        <v>125</v>
      </c>
    </row>
    <row r="326" s="14" customFormat="1">
      <c r="A326" s="14"/>
      <c r="B326" s="236"/>
      <c r="C326" s="237"/>
      <c r="D326" s="219" t="s">
        <v>138</v>
      </c>
      <c r="E326" s="238" t="s">
        <v>33</v>
      </c>
      <c r="F326" s="239" t="s">
        <v>352</v>
      </c>
      <c r="G326" s="237"/>
      <c r="H326" s="240">
        <v>506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138</v>
      </c>
      <c r="AU326" s="246" t="s">
        <v>88</v>
      </c>
      <c r="AV326" s="14" t="s">
        <v>88</v>
      </c>
      <c r="AW326" s="14" t="s">
        <v>40</v>
      </c>
      <c r="AX326" s="14" t="s">
        <v>86</v>
      </c>
      <c r="AY326" s="246" t="s">
        <v>125</v>
      </c>
    </row>
    <row r="327" s="2" customFormat="1" ht="16.5" customHeight="1">
      <c r="A327" s="40"/>
      <c r="B327" s="41"/>
      <c r="C327" s="206" t="s">
        <v>353</v>
      </c>
      <c r="D327" s="206" t="s">
        <v>127</v>
      </c>
      <c r="E327" s="207" t="s">
        <v>354</v>
      </c>
      <c r="F327" s="208" t="s">
        <v>355</v>
      </c>
      <c r="G327" s="209" t="s">
        <v>130</v>
      </c>
      <c r="H327" s="210">
        <v>3364.4000000000001</v>
      </c>
      <c r="I327" s="211"/>
      <c r="J327" s="212">
        <f>ROUND(I327*H327,2)</f>
        <v>0</v>
      </c>
      <c r="K327" s="208" t="s">
        <v>131</v>
      </c>
      <c r="L327" s="46"/>
      <c r="M327" s="213" t="s">
        <v>33</v>
      </c>
      <c r="N327" s="214" t="s">
        <v>49</v>
      </c>
      <c r="O327" s="86"/>
      <c r="P327" s="215">
        <f>O327*H327</f>
        <v>0</v>
      </c>
      <c r="Q327" s="215">
        <v>0.00010000000000000001</v>
      </c>
      <c r="R327" s="215">
        <f>Q327*H327</f>
        <v>0.33644000000000002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132</v>
      </c>
      <c r="AT327" s="217" t="s">
        <v>127</v>
      </c>
      <c r="AU327" s="217" t="s">
        <v>88</v>
      </c>
      <c r="AY327" s="18" t="s">
        <v>125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86</v>
      </c>
      <c r="BK327" s="218">
        <f>ROUND(I327*H327,2)</f>
        <v>0</v>
      </c>
      <c r="BL327" s="18" t="s">
        <v>132</v>
      </c>
      <c r="BM327" s="217" t="s">
        <v>356</v>
      </c>
    </row>
    <row r="328" s="2" customFormat="1">
      <c r="A328" s="40"/>
      <c r="B328" s="41"/>
      <c r="C328" s="42"/>
      <c r="D328" s="219" t="s">
        <v>134</v>
      </c>
      <c r="E328" s="42"/>
      <c r="F328" s="220" t="s">
        <v>357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8" t="s">
        <v>134</v>
      </c>
      <c r="AU328" s="18" t="s">
        <v>88</v>
      </c>
    </row>
    <row r="329" s="2" customFormat="1">
      <c r="A329" s="40"/>
      <c r="B329" s="41"/>
      <c r="C329" s="42"/>
      <c r="D329" s="224" t="s">
        <v>136</v>
      </c>
      <c r="E329" s="42"/>
      <c r="F329" s="225" t="s">
        <v>358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8" t="s">
        <v>136</v>
      </c>
      <c r="AU329" s="18" t="s">
        <v>88</v>
      </c>
    </row>
    <row r="330" s="13" customFormat="1">
      <c r="A330" s="13"/>
      <c r="B330" s="226"/>
      <c r="C330" s="227"/>
      <c r="D330" s="219" t="s">
        <v>138</v>
      </c>
      <c r="E330" s="228" t="s">
        <v>33</v>
      </c>
      <c r="F330" s="229" t="s">
        <v>359</v>
      </c>
      <c r="G330" s="227"/>
      <c r="H330" s="228" t="s">
        <v>33</v>
      </c>
      <c r="I330" s="230"/>
      <c r="J330" s="227"/>
      <c r="K330" s="227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138</v>
      </c>
      <c r="AU330" s="235" t="s">
        <v>88</v>
      </c>
      <c r="AV330" s="13" t="s">
        <v>86</v>
      </c>
      <c r="AW330" s="13" t="s">
        <v>40</v>
      </c>
      <c r="AX330" s="13" t="s">
        <v>78</v>
      </c>
      <c r="AY330" s="235" t="s">
        <v>125</v>
      </c>
    </row>
    <row r="331" s="14" customFormat="1">
      <c r="A331" s="14"/>
      <c r="B331" s="236"/>
      <c r="C331" s="237"/>
      <c r="D331" s="219" t="s">
        <v>138</v>
      </c>
      <c r="E331" s="238" t="s">
        <v>33</v>
      </c>
      <c r="F331" s="239" t="s">
        <v>360</v>
      </c>
      <c r="G331" s="237"/>
      <c r="H331" s="240">
        <v>1214.4000000000001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138</v>
      </c>
      <c r="AU331" s="246" t="s">
        <v>88</v>
      </c>
      <c r="AV331" s="14" t="s">
        <v>88</v>
      </c>
      <c r="AW331" s="14" t="s">
        <v>40</v>
      </c>
      <c r="AX331" s="14" t="s">
        <v>78</v>
      </c>
      <c r="AY331" s="246" t="s">
        <v>125</v>
      </c>
    </row>
    <row r="332" s="13" customFormat="1">
      <c r="A332" s="13"/>
      <c r="B332" s="226"/>
      <c r="C332" s="227"/>
      <c r="D332" s="219" t="s">
        <v>138</v>
      </c>
      <c r="E332" s="228" t="s">
        <v>33</v>
      </c>
      <c r="F332" s="229" t="s">
        <v>361</v>
      </c>
      <c r="G332" s="227"/>
      <c r="H332" s="228" t="s">
        <v>33</v>
      </c>
      <c r="I332" s="230"/>
      <c r="J332" s="227"/>
      <c r="K332" s="227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138</v>
      </c>
      <c r="AU332" s="235" t="s">
        <v>88</v>
      </c>
      <c r="AV332" s="13" t="s">
        <v>86</v>
      </c>
      <c r="AW332" s="13" t="s">
        <v>40</v>
      </c>
      <c r="AX332" s="13" t="s">
        <v>78</v>
      </c>
      <c r="AY332" s="235" t="s">
        <v>125</v>
      </c>
    </row>
    <row r="333" s="14" customFormat="1">
      <c r="A333" s="14"/>
      <c r="B333" s="236"/>
      <c r="C333" s="237"/>
      <c r="D333" s="219" t="s">
        <v>138</v>
      </c>
      <c r="E333" s="238" t="s">
        <v>33</v>
      </c>
      <c r="F333" s="239" t="s">
        <v>263</v>
      </c>
      <c r="G333" s="237"/>
      <c r="H333" s="240">
        <v>2150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138</v>
      </c>
      <c r="AU333" s="246" t="s">
        <v>88</v>
      </c>
      <c r="AV333" s="14" t="s">
        <v>88</v>
      </c>
      <c r="AW333" s="14" t="s">
        <v>40</v>
      </c>
      <c r="AX333" s="14" t="s">
        <v>78</v>
      </c>
      <c r="AY333" s="246" t="s">
        <v>125</v>
      </c>
    </row>
    <row r="334" s="15" customFormat="1">
      <c r="A334" s="15"/>
      <c r="B334" s="247"/>
      <c r="C334" s="248"/>
      <c r="D334" s="219" t="s">
        <v>138</v>
      </c>
      <c r="E334" s="249" t="s">
        <v>33</v>
      </c>
      <c r="F334" s="250" t="s">
        <v>189</v>
      </c>
      <c r="G334" s="248"/>
      <c r="H334" s="251">
        <v>3364.4000000000001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7" t="s">
        <v>138</v>
      </c>
      <c r="AU334" s="257" t="s">
        <v>88</v>
      </c>
      <c r="AV334" s="15" t="s">
        <v>132</v>
      </c>
      <c r="AW334" s="15" t="s">
        <v>40</v>
      </c>
      <c r="AX334" s="15" t="s">
        <v>86</v>
      </c>
      <c r="AY334" s="257" t="s">
        <v>125</v>
      </c>
    </row>
    <row r="335" s="2" customFormat="1" ht="16.5" customHeight="1">
      <c r="A335" s="40"/>
      <c r="B335" s="41"/>
      <c r="C335" s="258" t="s">
        <v>362</v>
      </c>
      <c r="D335" s="258" t="s">
        <v>248</v>
      </c>
      <c r="E335" s="259" t="s">
        <v>363</v>
      </c>
      <c r="F335" s="260" t="s">
        <v>364</v>
      </c>
      <c r="G335" s="261" t="s">
        <v>130</v>
      </c>
      <c r="H335" s="262">
        <v>3969.9920000000002</v>
      </c>
      <c r="I335" s="263"/>
      <c r="J335" s="264">
        <f>ROUND(I335*H335,2)</f>
        <v>0</v>
      </c>
      <c r="K335" s="260" t="s">
        <v>131</v>
      </c>
      <c r="L335" s="265"/>
      <c r="M335" s="266" t="s">
        <v>33</v>
      </c>
      <c r="N335" s="267" t="s">
        <v>49</v>
      </c>
      <c r="O335" s="86"/>
      <c r="P335" s="215">
        <f>O335*H335</f>
        <v>0</v>
      </c>
      <c r="Q335" s="215">
        <v>0.00040000000000000002</v>
      </c>
      <c r="R335" s="215">
        <f>Q335*H335</f>
        <v>1.5879968000000002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190</v>
      </c>
      <c r="AT335" s="217" t="s">
        <v>248</v>
      </c>
      <c r="AU335" s="217" t="s">
        <v>88</v>
      </c>
      <c r="AY335" s="18" t="s">
        <v>125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8" t="s">
        <v>86</v>
      </c>
      <c r="BK335" s="218">
        <f>ROUND(I335*H335,2)</f>
        <v>0</v>
      </c>
      <c r="BL335" s="18" t="s">
        <v>132</v>
      </c>
      <c r="BM335" s="217" t="s">
        <v>365</v>
      </c>
    </row>
    <row r="336" s="2" customFormat="1">
      <c r="A336" s="40"/>
      <c r="B336" s="41"/>
      <c r="C336" s="42"/>
      <c r="D336" s="219" t="s">
        <v>134</v>
      </c>
      <c r="E336" s="42"/>
      <c r="F336" s="220" t="s">
        <v>364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8" t="s">
        <v>134</v>
      </c>
      <c r="AU336" s="18" t="s">
        <v>88</v>
      </c>
    </row>
    <row r="337" s="13" customFormat="1">
      <c r="A337" s="13"/>
      <c r="B337" s="226"/>
      <c r="C337" s="227"/>
      <c r="D337" s="219" t="s">
        <v>138</v>
      </c>
      <c r="E337" s="228" t="s">
        <v>33</v>
      </c>
      <c r="F337" s="229" t="s">
        <v>366</v>
      </c>
      <c r="G337" s="227"/>
      <c r="H337" s="228" t="s">
        <v>33</v>
      </c>
      <c r="I337" s="230"/>
      <c r="J337" s="227"/>
      <c r="K337" s="227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138</v>
      </c>
      <c r="AU337" s="235" t="s">
        <v>88</v>
      </c>
      <c r="AV337" s="13" t="s">
        <v>86</v>
      </c>
      <c r="AW337" s="13" t="s">
        <v>40</v>
      </c>
      <c r="AX337" s="13" t="s">
        <v>78</v>
      </c>
      <c r="AY337" s="235" t="s">
        <v>125</v>
      </c>
    </row>
    <row r="338" s="13" customFormat="1">
      <c r="A338" s="13"/>
      <c r="B338" s="226"/>
      <c r="C338" s="227"/>
      <c r="D338" s="219" t="s">
        <v>138</v>
      </c>
      <c r="E338" s="228" t="s">
        <v>33</v>
      </c>
      <c r="F338" s="229" t="s">
        <v>359</v>
      </c>
      <c r="G338" s="227"/>
      <c r="H338" s="228" t="s">
        <v>33</v>
      </c>
      <c r="I338" s="230"/>
      <c r="J338" s="227"/>
      <c r="K338" s="227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138</v>
      </c>
      <c r="AU338" s="235" t="s">
        <v>88</v>
      </c>
      <c r="AV338" s="13" t="s">
        <v>86</v>
      </c>
      <c r="AW338" s="13" t="s">
        <v>40</v>
      </c>
      <c r="AX338" s="13" t="s">
        <v>78</v>
      </c>
      <c r="AY338" s="235" t="s">
        <v>125</v>
      </c>
    </row>
    <row r="339" s="14" customFormat="1">
      <c r="A339" s="14"/>
      <c r="B339" s="236"/>
      <c r="C339" s="237"/>
      <c r="D339" s="219" t="s">
        <v>138</v>
      </c>
      <c r="E339" s="238" t="s">
        <v>33</v>
      </c>
      <c r="F339" s="239" t="s">
        <v>360</v>
      </c>
      <c r="G339" s="237"/>
      <c r="H339" s="240">
        <v>1214.4000000000001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138</v>
      </c>
      <c r="AU339" s="246" t="s">
        <v>88</v>
      </c>
      <c r="AV339" s="14" t="s">
        <v>88</v>
      </c>
      <c r="AW339" s="14" t="s">
        <v>40</v>
      </c>
      <c r="AX339" s="14" t="s">
        <v>78</v>
      </c>
      <c r="AY339" s="246" t="s">
        <v>125</v>
      </c>
    </row>
    <row r="340" s="13" customFormat="1">
      <c r="A340" s="13"/>
      <c r="B340" s="226"/>
      <c r="C340" s="227"/>
      <c r="D340" s="219" t="s">
        <v>138</v>
      </c>
      <c r="E340" s="228" t="s">
        <v>33</v>
      </c>
      <c r="F340" s="229" t="s">
        <v>361</v>
      </c>
      <c r="G340" s="227"/>
      <c r="H340" s="228" t="s">
        <v>33</v>
      </c>
      <c r="I340" s="230"/>
      <c r="J340" s="227"/>
      <c r="K340" s="227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138</v>
      </c>
      <c r="AU340" s="235" t="s">
        <v>88</v>
      </c>
      <c r="AV340" s="13" t="s">
        <v>86</v>
      </c>
      <c r="AW340" s="13" t="s">
        <v>40</v>
      </c>
      <c r="AX340" s="13" t="s">
        <v>78</v>
      </c>
      <c r="AY340" s="235" t="s">
        <v>125</v>
      </c>
    </row>
    <row r="341" s="14" customFormat="1">
      <c r="A341" s="14"/>
      <c r="B341" s="236"/>
      <c r="C341" s="237"/>
      <c r="D341" s="219" t="s">
        <v>138</v>
      </c>
      <c r="E341" s="238" t="s">
        <v>33</v>
      </c>
      <c r="F341" s="239" t="s">
        <v>263</v>
      </c>
      <c r="G341" s="237"/>
      <c r="H341" s="240">
        <v>2150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138</v>
      </c>
      <c r="AU341" s="246" t="s">
        <v>88</v>
      </c>
      <c r="AV341" s="14" t="s">
        <v>88</v>
      </c>
      <c r="AW341" s="14" t="s">
        <v>40</v>
      </c>
      <c r="AX341" s="14" t="s">
        <v>78</v>
      </c>
      <c r="AY341" s="246" t="s">
        <v>125</v>
      </c>
    </row>
    <row r="342" s="15" customFormat="1">
      <c r="A342" s="15"/>
      <c r="B342" s="247"/>
      <c r="C342" s="248"/>
      <c r="D342" s="219" t="s">
        <v>138</v>
      </c>
      <c r="E342" s="249" t="s">
        <v>33</v>
      </c>
      <c r="F342" s="250" t="s">
        <v>189</v>
      </c>
      <c r="G342" s="248"/>
      <c r="H342" s="251">
        <v>3364.4000000000001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7" t="s">
        <v>138</v>
      </c>
      <c r="AU342" s="257" t="s">
        <v>88</v>
      </c>
      <c r="AV342" s="15" t="s">
        <v>132</v>
      </c>
      <c r="AW342" s="15" t="s">
        <v>40</v>
      </c>
      <c r="AX342" s="15" t="s">
        <v>86</v>
      </c>
      <c r="AY342" s="257" t="s">
        <v>125</v>
      </c>
    </row>
    <row r="343" s="14" customFormat="1">
      <c r="A343" s="14"/>
      <c r="B343" s="236"/>
      <c r="C343" s="237"/>
      <c r="D343" s="219" t="s">
        <v>138</v>
      </c>
      <c r="E343" s="237"/>
      <c r="F343" s="239" t="s">
        <v>367</v>
      </c>
      <c r="G343" s="237"/>
      <c r="H343" s="240">
        <v>3969.9920000000002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138</v>
      </c>
      <c r="AU343" s="246" t="s">
        <v>88</v>
      </c>
      <c r="AV343" s="14" t="s">
        <v>88</v>
      </c>
      <c r="AW343" s="14" t="s">
        <v>4</v>
      </c>
      <c r="AX343" s="14" t="s">
        <v>86</v>
      </c>
      <c r="AY343" s="246" t="s">
        <v>125</v>
      </c>
    </row>
    <row r="344" s="2" customFormat="1" ht="16.5" customHeight="1">
      <c r="A344" s="40"/>
      <c r="B344" s="41"/>
      <c r="C344" s="258" t="s">
        <v>368</v>
      </c>
      <c r="D344" s="258" t="s">
        <v>248</v>
      </c>
      <c r="E344" s="259" t="s">
        <v>369</v>
      </c>
      <c r="F344" s="260" t="s">
        <v>370</v>
      </c>
      <c r="G344" s="261" t="s">
        <v>143</v>
      </c>
      <c r="H344" s="262">
        <v>1</v>
      </c>
      <c r="I344" s="263"/>
      <c r="J344" s="264">
        <f>ROUND(I344*H344,2)</f>
        <v>0</v>
      </c>
      <c r="K344" s="260" t="s">
        <v>131</v>
      </c>
      <c r="L344" s="265"/>
      <c r="M344" s="266" t="s">
        <v>33</v>
      </c>
      <c r="N344" s="267" t="s">
        <v>49</v>
      </c>
      <c r="O344" s="86"/>
      <c r="P344" s="215">
        <f>O344*H344</f>
        <v>0</v>
      </c>
      <c r="Q344" s="215">
        <v>0.00108</v>
      </c>
      <c r="R344" s="215">
        <f>Q344*H344</f>
        <v>0.00108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190</v>
      </c>
      <c r="AT344" s="217" t="s">
        <v>248</v>
      </c>
      <c r="AU344" s="217" t="s">
        <v>88</v>
      </c>
      <c r="AY344" s="18" t="s">
        <v>125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8" t="s">
        <v>86</v>
      </c>
      <c r="BK344" s="218">
        <f>ROUND(I344*H344,2)</f>
        <v>0</v>
      </c>
      <c r="BL344" s="18" t="s">
        <v>132</v>
      </c>
      <c r="BM344" s="217" t="s">
        <v>371</v>
      </c>
    </row>
    <row r="345" s="2" customFormat="1">
      <c r="A345" s="40"/>
      <c r="B345" s="41"/>
      <c r="C345" s="42"/>
      <c r="D345" s="219" t="s">
        <v>134</v>
      </c>
      <c r="E345" s="42"/>
      <c r="F345" s="220" t="s">
        <v>370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8" t="s">
        <v>134</v>
      </c>
      <c r="AU345" s="18" t="s">
        <v>88</v>
      </c>
    </row>
    <row r="346" s="13" customFormat="1">
      <c r="A346" s="13"/>
      <c r="B346" s="226"/>
      <c r="C346" s="227"/>
      <c r="D346" s="219" t="s">
        <v>138</v>
      </c>
      <c r="E346" s="228" t="s">
        <v>33</v>
      </c>
      <c r="F346" s="229" t="s">
        <v>372</v>
      </c>
      <c r="G346" s="227"/>
      <c r="H346" s="228" t="s">
        <v>33</v>
      </c>
      <c r="I346" s="230"/>
      <c r="J346" s="227"/>
      <c r="K346" s="227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138</v>
      </c>
      <c r="AU346" s="235" t="s">
        <v>88</v>
      </c>
      <c r="AV346" s="13" t="s">
        <v>86</v>
      </c>
      <c r="AW346" s="13" t="s">
        <v>40</v>
      </c>
      <c r="AX346" s="13" t="s">
        <v>78</v>
      </c>
      <c r="AY346" s="235" t="s">
        <v>125</v>
      </c>
    </row>
    <row r="347" s="14" customFormat="1">
      <c r="A347" s="14"/>
      <c r="B347" s="236"/>
      <c r="C347" s="237"/>
      <c r="D347" s="219" t="s">
        <v>138</v>
      </c>
      <c r="E347" s="238" t="s">
        <v>33</v>
      </c>
      <c r="F347" s="239" t="s">
        <v>86</v>
      </c>
      <c r="G347" s="237"/>
      <c r="H347" s="240">
        <v>1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138</v>
      </c>
      <c r="AU347" s="246" t="s">
        <v>88</v>
      </c>
      <c r="AV347" s="14" t="s">
        <v>88</v>
      </c>
      <c r="AW347" s="14" t="s">
        <v>40</v>
      </c>
      <c r="AX347" s="14" t="s">
        <v>86</v>
      </c>
      <c r="AY347" s="246" t="s">
        <v>125</v>
      </c>
    </row>
    <row r="348" s="12" customFormat="1" ht="22.8" customHeight="1">
      <c r="A348" s="12"/>
      <c r="B348" s="190"/>
      <c r="C348" s="191"/>
      <c r="D348" s="192" t="s">
        <v>77</v>
      </c>
      <c r="E348" s="204" t="s">
        <v>149</v>
      </c>
      <c r="F348" s="204" t="s">
        <v>373</v>
      </c>
      <c r="G348" s="191"/>
      <c r="H348" s="191"/>
      <c r="I348" s="194"/>
      <c r="J348" s="205">
        <f>BK348</f>
        <v>0</v>
      </c>
      <c r="K348" s="191"/>
      <c r="L348" s="196"/>
      <c r="M348" s="197"/>
      <c r="N348" s="198"/>
      <c r="O348" s="198"/>
      <c r="P348" s="199">
        <f>SUM(P349:P406)</f>
        <v>0</v>
      </c>
      <c r="Q348" s="198"/>
      <c r="R348" s="199">
        <f>SUM(R349:R406)</f>
        <v>10.2854519</v>
      </c>
      <c r="S348" s="198"/>
      <c r="T348" s="200">
        <f>SUM(T349:T406)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1" t="s">
        <v>86</v>
      </c>
      <c r="AT348" s="202" t="s">
        <v>77</v>
      </c>
      <c r="AU348" s="202" t="s">
        <v>86</v>
      </c>
      <c r="AY348" s="201" t="s">
        <v>125</v>
      </c>
      <c r="BK348" s="203">
        <f>SUM(BK349:BK406)</f>
        <v>0</v>
      </c>
    </row>
    <row r="349" s="2" customFormat="1" ht="16.5" customHeight="1">
      <c r="A349" s="40"/>
      <c r="B349" s="41"/>
      <c r="C349" s="206" t="s">
        <v>374</v>
      </c>
      <c r="D349" s="206" t="s">
        <v>127</v>
      </c>
      <c r="E349" s="207" t="s">
        <v>375</v>
      </c>
      <c r="F349" s="208" t="s">
        <v>376</v>
      </c>
      <c r="G349" s="209" t="s">
        <v>171</v>
      </c>
      <c r="H349" s="210">
        <v>3.3599999999999999</v>
      </c>
      <c r="I349" s="211"/>
      <c r="J349" s="212">
        <f>ROUND(I349*H349,2)</f>
        <v>0</v>
      </c>
      <c r="K349" s="208" t="s">
        <v>131</v>
      </c>
      <c r="L349" s="46"/>
      <c r="M349" s="213" t="s">
        <v>33</v>
      </c>
      <c r="N349" s="214" t="s">
        <v>49</v>
      </c>
      <c r="O349" s="86"/>
      <c r="P349" s="215">
        <f>O349*H349</f>
        <v>0</v>
      </c>
      <c r="Q349" s="215">
        <v>2.45329</v>
      </c>
      <c r="R349" s="215">
        <f>Q349*H349</f>
        <v>8.2430544000000001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132</v>
      </c>
      <c r="AT349" s="217" t="s">
        <v>127</v>
      </c>
      <c r="AU349" s="217" t="s">
        <v>88</v>
      </c>
      <c r="AY349" s="18" t="s">
        <v>125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8" t="s">
        <v>86</v>
      </c>
      <c r="BK349" s="218">
        <f>ROUND(I349*H349,2)</f>
        <v>0</v>
      </c>
      <c r="BL349" s="18" t="s">
        <v>132</v>
      </c>
      <c r="BM349" s="217" t="s">
        <v>377</v>
      </c>
    </row>
    <row r="350" s="2" customFormat="1">
      <c r="A350" s="40"/>
      <c r="B350" s="41"/>
      <c r="C350" s="42"/>
      <c r="D350" s="219" t="s">
        <v>134</v>
      </c>
      <c r="E350" s="42"/>
      <c r="F350" s="220" t="s">
        <v>378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8" t="s">
        <v>134</v>
      </c>
      <c r="AU350" s="18" t="s">
        <v>88</v>
      </c>
    </row>
    <row r="351" s="2" customFormat="1">
      <c r="A351" s="40"/>
      <c r="B351" s="41"/>
      <c r="C351" s="42"/>
      <c r="D351" s="224" t="s">
        <v>136</v>
      </c>
      <c r="E351" s="42"/>
      <c r="F351" s="225" t="s">
        <v>379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8" t="s">
        <v>136</v>
      </c>
      <c r="AU351" s="18" t="s">
        <v>88</v>
      </c>
    </row>
    <row r="352" s="13" customFormat="1">
      <c r="A352" s="13"/>
      <c r="B352" s="226"/>
      <c r="C352" s="227"/>
      <c r="D352" s="219" t="s">
        <v>138</v>
      </c>
      <c r="E352" s="228" t="s">
        <v>33</v>
      </c>
      <c r="F352" s="229" t="s">
        <v>380</v>
      </c>
      <c r="G352" s="227"/>
      <c r="H352" s="228" t="s">
        <v>33</v>
      </c>
      <c r="I352" s="230"/>
      <c r="J352" s="227"/>
      <c r="K352" s="227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138</v>
      </c>
      <c r="AU352" s="235" t="s">
        <v>88</v>
      </c>
      <c r="AV352" s="13" t="s">
        <v>86</v>
      </c>
      <c r="AW352" s="13" t="s">
        <v>40</v>
      </c>
      <c r="AX352" s="13" t="s">
        <v>78</v>
      </c>
      <c r="AY352" s="235" t="s">
        <v>125</v>
      </c>
    </row>
    <row r="353" s="14" customFormat="1">
      <c r="A353" s="14"/>
      <c r="B353" s="236"/>
      <c r="C353" s="237"/>
      <c r="D353" s="219" t="s">
        <v>138</v>
      </c>
      <c r="E353" s="238" t="s">
        <v>33</v>
      </c>
      <c r="F353" s="239" t="s">
        <v>381</v>
      </c>
      <c r="G353" s="237"/>
      <c r="H353" s="240">
        <v>3.3599999999999999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6" t="s">
        <v>138</v>
      </c>
      <c r="AU353" s="246" t="s">
        <v>88</v>
      </c>
      <c r="AV353" s="14" t="s">
        <v>88</v>
      </c>
      <c r="AW353" s="14" t="s">
        <v>40</v>
      </c>
      <c r="AX353" s="14" t="s">
        <v>86</v>
      </c>
      <c r="AY353" s="246" t="s">
        <v>125</v>
      </c>
    </row>
    <row r="354" s="2" customFormat="1" ht="16.5" customHeight="1">
      <c r="A354" s="40"/>
      <c r="B354" s="41"/>
      <c r="C354" s="206" t="s">
        <v>382</v>
      </c>
      <c r="D354" s="206" t="s">
        <v>127</v>
      </c>
      <c r="E354" s="207" t="s">
        <v>383</v>
      </c>
      <c r="F354" s="208" t="s">
        <v>384</v>
      </c>
      <c r="G354" s="209" t="s">
        <v>234</v>
      </c>
      <c r="H354" s="210">
        <v>0.5</v>
      </c>
      <c r="I354" s="211"/>
      <c r="J354" s="212">
        <f>ROUND(I354*H354,2)</f>
        <v>0</v>
      </c>
      <c r="K354" s="208" t="s">
        <v>131</v>
      </c>
      <c r="L354" s="46"/>
      <c r="M354" s="213" t="s">
        <v>33</v>
      </c>
      <c r="N354" s="214" t="s">
        <v>49</v>
      </c>
      <c r="O354" s="86"/>
      <c r="P354" s="215">
        <f>O354*H354</f>
        <v>0</v>
      </c>
      <c r="Q354" s="215">
        <v>1.0530600000000001</v>
      </c>
      <c r="R354" s="215">
        <f>Q354*H354</f>
        <v>0.52653000000000005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132</v>
      </c>
      <c r="AT354" s="217" t="s">
        <v>127</v>
      </c>
      <c r="AU354" s="217" t="s">
        <v>88</v>
      </c>
      <c r="AY354" s="18" t="s">
        <v>125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8" t="s">
        <v>86</v>
      </c>
      <c r="BK354" s="218">
        <f>ROUND(I354*H354,2)</f>
        <v>0</v>
      </c>
      <c r="BL354" s="18" t="s">
        <v>132</v>
      </c>
      <c r="BM354" s="217" t="s">
        <v>385</v>
      </c>
    </row>
    <row r="355" s="2" customFormat="1">
      <c r="A355" s="40"/>
      <c r="B355" s="41"/>
      <c r="C355" s="42"/>
      <c r="D355" s="219" t="s">
        <v>134</v>
      </c>
      <c r="E355" s="42"/>
      <c r="F355" s="220" t="s">
        <v>386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8" t="s">
        <v>134</v>
      </c>
      <c r="AU355" s="18" t="s">
        <v>88</v>
      </c>
    </row>
    <row r="356" s="2" customFormat="1">
      <c r="A356" s="40"/>
      <c r="B356" s="41"/>
      <c r="C356" s="42"/>
      <c r="D356" s="224" t="s">
        <v>136</v>
      </c>
      <c r="E356" s="42"/>
      <c r="F356" s="225" t="s">
        <v>387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8" t="s">
        <v>136</v>
      </c>
      <c r="AU356" s="18" t="s">
        <v>88</v>
      </c>
    </row>
    <row r="357" s="13" customFormat="1">
      <c r="A357" s="13"/>
      <c r="B357" s="226"/>
      <c r="C357" s="227"/>
      <c r="D357" s="219" t="s">
        <v>138</v>
      </c>
      <c r="E357" s="228" t="s">
        <v>33</v>
      </c>
      <c r="F357" s="229" t="s">
        <v>388</v>
      </c>
      <c r="G357" s="227"/>
      <c r="H357" s="228" t="s">
        <v>33</v>
      </c>
      <c r="I357" s="230"/>
      <c r="J357" s="227"/>
      <c r="K357" s="227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138</v>
      </c>
      <c r="AU357" s="235" t="s">
        <v>88</v>
      </c>
      <c r="AV357" s="13" t="s">
        <v>86</v>
      </c>
      <c r="AW357" s="13" t="s">
        <v>40</v>
      </c>
      <c r="AX357" s="13" t="s">
        <v>78</v>
      </c>
      <c r="AY357" s="235" t="s">
        <v>125</v>
      </c>
    </row>
    <row r="358" s="14" customFormat="1">
      <c r="A358" s="14"/>
      <c r="B358" s="236"/>
      <c r="C358" s="237"/>
      <c r="D358" s="219" t="s">
        <v>138</v>
      </c>
      <c r="E358" s="238" t="s">
        <v>33</v>
      </c>
      <c r="F358" s="239" t="s">
        <v>389</v>
      </c>
      <c r="G358" s="237"/>
      <c r="H358" s="240">
        <v>0.5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138</v>
      </c>
      <c r="AU358" s="246" t="s">
        <v>88</v>
      </c>
      <c r="AV358" s="14" t="s">
        <v>88</v>
      </c>
      <c r="AW358" s="14" t="s">
        <v>40</v>
      </c>
      <c r="AX358" s="14" t="s">
        <v>86</v>
      </c>
      <c r="AY358" s="246" t="s">
        <v>125</v>
      </c>
    </row>
    <row r="359" s="2" customFormat="1" ht="16.5" customHeight="1">
      <c r="A359" s="40"/>
      <c r="B359" s="41"/>
      <c r="C359" s="206" t="s">
        <v>390</v>
      </c>
      <c r="D359" s="206" t="s">
        <v>127</v>
      </c>
      <c r="E359" s="207" t="s">
        <v>391</v>
      </c>
      <c r="F359" s="208" t="s">
        <v>392</v>
      </c>
      <c r="G359" s="209" t="s">
        <v>171</v>
      </c>
      <c r="H359" s="210">
        <v>0.90000000000000002</v>
      </c>
      <c r="I359" s="211"/>
      <c r="J359" s="212">
        <f>ROUND(I359*H359,2)</f>
        <v>0</v>
      </c>
      <c r="K359" s="208" t="s">
        <v>131</v>
      </c>
      <c r="L359" s="46"/>
      <c r="M359" s="213" t="s">
        <v>33</v>
      </c>
      <c r="N359" s="214" t="s">
        <v>49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132</v>
      </c>
      <c r="AT359" s="217" t="s">
        <v>127</v>
      </c>
      <c r="AU359" s="217" t="s">
        <v>88</v>
      </c>
      <c r="AY359" s="18" t="s">
        <v>125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8" t="s">
        <v>86</v>
      </c>
      <c r="BK359" s="218">
        <f>ROUND(I359*H359,2)</f>
        <v>0</v>
      </c>
      <c r="BL359" s="18" t="s">
        <v>132</v>
      </c>
      <c r="BM359" s="217" t="s">
        <v>393</v>
      </c>
    </row>
    <row r="360" s="2" customFormat="1">
      <c r="A360" s="40"/>
      <c r="B360" s="41"/>
      <c r="C360" s="42"/>
      <c r="D360" s="219" t="s">
        <v>134</v>
      </c>
      <c r="E360" s="42"/>
      <c r="F360" s="220" t="s">
        <v>394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134</v>
      </c>
      <c r="AU360" s="18" t="s">
        <v>88</v>
      </c>
    </row>
    <row r="361" s="2" customFormat="1">
      <c r="A361" s="40"/>
      <c r="B361" s="41"/>
      <c r="C361" s="42"/>
      <c r="D361" s="224" t="s">
        <v>136</v>
      </c>
      <c r="E361" s="42"/>
      <c r="F361" s="225" t="s">
        <v>395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8" t="s">
        <v>136</v>
      </c>
      <c r="AU361" s="18" t="s">
        <v>88</v>
      </c>
    </row>
    <row r="362" s="13" customFormat="1">
      <c r="A362" s="13"/>
      <c r="B362" s="226"/>
      <c r="C362" s="227"/>
      <c r="D362" s="219" t="s">
        <v>138</v>
      </c>
      <c r="E362" s="228" t="s">
        <v>33</v>
      </c>
      <c r="F362" s="229" t="s">
        <v>396</v>
      </c>
      <c r="G362" s="227"/>
      <c r="H362" s="228" t="s">
        <v>33</v>
      </c>
      <c r="I362" s="230"/>
      <c r="J362" s="227"/>
      <c r="K362" s="227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138</v>
      </c>
      <c r="AU362" s="235" t="s">
        <v>88</v>
      </c>
      <c r="AV362" s="13" t="s">
        <v>86</v>
      </c>
      <c r="AW362" s="13" t="s">
        <v>40</v>
      </c>
      <c r="AX362" s="13" t="s">
        <v>78</v>
      </c>
      <c r="AY362" s="235" t="s">
        <v>125</v>
      </c>
    </row>
    <row r="363" s="14" customFormat="1">
      <c r="A363" s="14"/>
      <c r="B363" s="236"/>
      <c r="C363" s="237"/>
      <c r="D363" s="219" t="s">
        <v>138</v>
      </c>
      <c r="E363" s="238" t="s">
        <v>33</v>
      </c>
      <c r="F363" s="239" t="s">
        <v>397</v>
      </c>
      <c r="G363" s="237"/>
      <c r="H363" s="240">
        <v>0.90000000000000002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138</v>
      </c>
      <c r="AU363" s="246" t="s">
        <v>88</v>
      </c>
      <c r="AV363" s="14" t="s">
        <v>88</v>
      </c>
      <c r="AW363" s="14" t="s">
        <v>40</v>
      </c>
      <c r="AX363" s="14" t="s">
        <v>86</v>
      </c>
      <c r="AY363" s="246" t="s">
        <v>125</v>
      </c>
    </row>
    <row r="364" s="2" customFormat="1" ht="16.5" customHeight="1">
      <c r="A364" s="40"/>
      <c r="B364" s="41"/>
      <c r="C364" s="206" t="s">
        <v>398</v>
      </c>
      <c r="D364" s="206" t="s">
        <v>127</v>
      </c>
      <c r="E364" s="207" t="s">
        <v>399</v>
      </c>
      <c r="F364" s="208" t="s">
        <v>400</v>
      </c>
      <c r="G364" s="209" t="s">
        <v>130</v>
      </c>
      <c r="H364" s="210">
        <v>22.399999999999999</v>
      </c>
      <c r="I364" s="211"/>
      <c r="J364" s="212">
        <f>ROUND(I364*H364,2)</f>
        <v>0</v>
      </c>
      <c r="K364" s="208" t="s">
        <v>131</v>
      </c>
      <c r="L364" s="46"/>
      <c r="M364" s="213" t="s">
        <v>33</v>
      </c>
      <c r="N364" s="214" t="s">
        <v>49</v>
      </c>
      <c r="O364" s="86"/>
      <c r="P364" s="215">
        <f>O364*H364</f>
        <v>0</v>
      </c>
      <c r="Q364" s="215">
        <v>0.025190000000000001</v>
      </c>
      <c r="R364" s="215">
        <f>Q364*H364</f>
        <v>0.56425599999999998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132</v>
      </c>
      <c r="AT364" s="217" t="s">
        <v>127</v>
      </c>
      <c r="AU364" s="217" t="s">
        <v>88</v>
      </c>
      <c r="AY364" s="18" t="s">
        <v>125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8" t="s">
        <v>86</v>
      </c>
      <c r="BK364" s="218">
        <f>ROUND(I364*H364,2)</f>
        <v>0</v>
      </c>
      <c r="BL364" s="18" t="s">
        <v>132</v>
      </c>
      <c r="BM364" s="217" t="s">
        <v>401</v>
      </c>
    </row>
    <row r="365" s="2" customFormat="1">
      <c r="A365" s="40"/>
      <c r="B365" s="41"/>
      <c r="C365" s="42"/>
      <c r="D365" s="219" t="s">
        <v>134</v>
      </c>
      <c r="E365" s="42"/>
      <c r="F365" s="220" t="s">
        <v>402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8" t="s">
        <v>134</v>
      </c>
      <c r="AU365" s="18" t="s">
        <v>88</v>
      </c>
    </row>
    <row r="366" s="2" customFormat="1">
      <c r="A366" s="40"/>
      <c r="B366" s="41"/>
      <c r="C366" s="42"/>
      <c r="D366" s="224" t="s">
        <v>136</v>
      </c>
      <c r="E366" s="42"/>
      <c r="F366" s="225" t="s">
        <v>403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8" t="s">
        <v>136</v>
      </c>
      <c r="AU366" s="18" t="s">
        <v>88</v>
      </c>
    </row>
    <row r="367" s="13" customFormat="1">
      <c r="A367" s="13"/>
      <c r="B367" s="226"/>
      <c r="C367" s="227"/>
      <c r="D367" s="219" t="s">
        <v>138</v>
      </c>
      <c r="E367" s="228" t="s">
        <v>33</v>
      </c>
      <c r="F367" s="229" t="s">
        <v>380</v>
      </c>
      <c r="G367" s="227"/>
      <c r="H367" s="228" t="s">
        <v>33</v>
      </c>
      <c r="I367" s="230"/>
      <c r="J367" s="227"/>
      <c r="K367" s="227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138</v>
      </c>
      <c r="AU367" s="235" t="s">
        <v>88</v>
      </c>
      <c r="AV367" s="13" t="s">
        <v>86</v>
      </c>
      <c r="AW367" s="13" t="s">
        <v>40</v>
      </c>
      <c r="AX367" s="13" t="s">
        <v>78</v>
      </c>
      <c r="AY367" s="235" t="s">
        <v>125</v>
      </c>
    </row>
    <row r="368" s="14" customFormat="1">
      <c r="A368" s="14"/>
      <c r="B368" s="236"/>
      <c r="C368" s="237"/>
      <c r="D368" s="219" t="s">
        <v>138</v>
      </c>
      <c r="E368" s="238" t="s">
        <v>33</v>
      </c>
      <c r="F368" s="239" t="s">
        <v>404</v>
      </c>
      <c r="G368" s="237"/>
      <c r="H368" s="240">
        <v>22.399999999999999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138</v>
      </c>
      <c r="AU368" s="246" t="s">
        <v>88</v>
      </c>
      <c r="AV368" s="14" t="s">
        <v>88</v>
      </c>
      <c r="AW368" s="14" t="s">
        <v>40</v>
      </c>
      <c r="AX368" s="14" t="s">
        <v>78</v>
      </c>
      <c r="AY368" s="246" t="s">
        <v>125</v>
      </c>
    </row>
    <row r="369" s="15" customFormat="1">
      <c r="A369" s="15"/>
      <c r="B369" s="247"/>
      <c r="C369" s="248"/>
      <c r="D369" s="219" t="s">
        <v>138</v>
      </c>
      <c r="E369" s="249" t="s">
        <v>33</v>
      </c>
      <c r="F369" s="250" t="s">
        <v>189</v>
      </c>
      <c r="G369" s="248"/>
      <c r="H369" s="251">
        <v>22.399999999999999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7" t="s">
        <v>138</v>
      </c>
      <c r="AU369" s="257" t="s">
        <v>88</v>
      </c>
      <c r="AV369" s="15" t="s">
        <v>132</v>
      </c>
      <c r="AW369" s="15" t="s">
        <v>40</v>
      </c>
      <c r="AX369" s="15" t="s">
        <v>86</v>
      </c>
      <c r="AY369" s="257" t="s">
        <v>125</v>
      </c>
    </row>
    <row r="370" s="2" customFormat="1" ht="16.5" customHeight="1">
      <c r="A370" s="40"/>
      <c r="B370" s="41"/>
      <c r="C370" s="206" t="s">
        <v>405</v>
      </c>
      <c r="D370" s="206" t="s">
        <v>127</v>
      </c>
      <c r="E370" s="207" t="s">
        <v>406</v>
      </c>
      <c r="F370" s="208" t="s">
        <v>407</v>
      </c>
      <c r="G370" s="209" t="s">
        <v>130</v>
      </c>
      <c r="H370" s="210">
        <v>22.399999999999999</v>
      </c>
      <c r="I370" s="211"/>
      <c r="J370" s="212">
        <f>ROUND(I370*H370,2)</f>
        <v>0</v>
      </c>
      <c r="K370" s="208" t="s">
        <v>131</v>
      </c>
      <c r="L370" s="46"/>
      <c r="M370" s="213" t="s">
        <v>33</v>
      </c>
      <c r="N370" s="214" t="s">
        <v>49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132</v>
      </c>
      <c r="AT370" s="217" t="s">
        <v>127</v>
      </c>
      <c r="AU370" s="217" t="s">
        <v>88</v>
      </c>
      <c r="AY370" s="18" t="s">
        <v>125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8" t="s">
        <v>86</v>
      </c>
      <c r="BK370" s="218">
        <f>ROUND(I370*H370,2)</f>
        <v>0</v>
      </c>
      <c r="BL370" s="18" t="s">
        <v>132</v>
      </c>
      <c r="BM370" s="217" t="s">
        <v>408</v>
      </c>
    </row>
    <row r="371" s="2" customFormat="1">
      <c r="A371" s="40"/>
      <c r="B371" s="41"/>
      <c r="C371" s="42"/>
      <c r="D371" s="219" t="s">
        <v>134</v>
      </c>
      <c r="E371" s="42"/>
      <c r="F371" s="220" t="s">
        <v>409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8" t="s">
        <v>134</v>
      </c>
      <c r="AU371" s="18" t="s">
        <v>88</v>
      </c>
    </row>
    <row r="372" s="2" customFormat="1">
      <c r="A372" s="40"/>
      <c r="B372" s="41"/>
      <c r="C372" s="42"/>
      <c r="D372" s="224" t="s">
        <v>136</v>
      </c>
      <c r="E372" s="42"/>
      <c r="F372" s="225" t="s">
        <v>410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8" t="s">
        <v>136</v>
      </c>
      <c r="AU372" s="18" t="s">
        <v>88</v>
      </c>
    </row>
    <row r="373" s="13" customFormat="1">
      <c r="A373" s="13"/>
      <c r="B373" s="226"/>
      <c r="C373" s="227"/>
      <c r="D373" s="219" t="s">
        <v>138</v>
      </c>
      <c r="E373" s="228" t="s">
        <v>33</v>
      </c>
      <c r="F373" s="229" t="s">
        <v>380</v>
      </c>
      <c r="G373" s="227"/>
      <c r="H373" s="228" t="s">
        <v>33</v>
      </c>
      <c r="I373" s="230"/>
      <c r="J373" s="227"/>
      <c r="K373" s="227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138</v>
      </c>
      <c r="AU373" s="235" t="s">
        <v>88</v>
      </c>
      <c r="AV373" s="13" t="s">
        <v>86</v>
      </c>
      <c r="AW373" s="13" t="s">
        <v>40</v>
      </c>
      <c r="AX373" s="13" t="s">
        <v>78</v>
      </c>
      <c r="AY373" s="235" t="s">
        <v>125</v>
      </c>
    </row>
    <row r="374" s="14" customFormat="1">
      <c r="A374" s="14"/>
      <c r="B374" s="236"/>
      <c r="C374" s="237"/>
      <c r="D374" s="219" t="s">
        <v>138</v>
      </c>
      <c r="E374" s="238" t="s">
        <v>33</v>
      </c>
      <c r="F374" s="239" t="s">
        <v>404</v>
      </c>
      <c r="G374" s="237"/>
      <c r="H374" s="240">
        <v>22.399999999999999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138</v>
      </c>
      <c r="AU374" s="246" t="s">
        <v>88</v>
      </c>
      <c r="AV374" s="14" t="s">
        <v>88</v>
      </c>
      <c r="AW374" s="14" t="s">
        <v>40</v>
      </c>
      <c r="AX374" s="14" t="s">
        <v>78</v>
      </c>
      <c r="AY374" s="246" t="s">
        <v>125</v>
      </c>
    </row>
    <row r="375" s="15" customFormat="1">
      <c r="A375" s="15"/>
      <c r="B375" s="247"/>
      <c r="C375" s="248"/>
      <c r="D375" s="219" t="s">
        <v>138</v>
      </c>
      <c r="E375" s="249" t="s">
        <v>33</v>
      </c>
      <c r="F375" s="250" t="s">
        <v>189</v>
      </c>
      <c r="G375" s="248"/>
      <c r="H375" s="251">
        <v>22.399999999999999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7" t="s">
        <v>138</v>
      </c>
      <c r="AU375" s="257" t="s">
        <v>88</v>
      </c>
      <c r="AV375" s="15" t="s">
        <v>132</v>
      </c>
      <c r="AW375" s="15" t="s">
        <v>40</v>
      </c>
      <c r="AX375" s="15" t="s">
        <v>86</v>
      </c>
      <c r="AY375" s="257" t="s">
        <v>125</v>
      </c>
    </row>
    <row r="376" s="2" customFormat="1" ht="16.5" customHeight="1">
      <c r="A376" s="40"/>
      <c r="B376" s="41"/>
      <c r="C376" s="206" t="s">
        <v>411</v>
      </c>
      <c r="D376" s="206" t="s">
        <v>127</v>
      </c>
      <c r="E376" s="207" t="s">
        <v>412</v>
      </c>
      <c r="F376" s="208" t="s">
        <v>413</v>
      </c>
      <c r="G376" s="209" t="s">
        <v>130</v>
      </c>
      <c r="H376" s="210">
        <v>5</v>
      </c>
      <c r="I376" s="211"/>
      <c r="J376" s="212">
        <f>ROUND(I376*H376,2)</f>
        <v>0</v>
      </c>
      <c r="K376" s="208" t="s">
        <v>131</v>
      </c>
      <c r="L376" s="46"/>
      <c r="M376" s="213" t="s">
        <v>33</v>
      </c>
      <c r="N376" s="214" t="s">
        <v>49</v>
      </c>
      <c r="O376" s="86"/>
      <c r="P376" s="215">
        <f>O376*H376</f>
        <v>0</v>
      </c>
      <c r="Q376" s="215">
        <v>0.041739999999999999</v>
      </c>
      <c r="R376" s="215">
        <f>Q376*H376</f>
        <v>0.2087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132</v>
      </c>
      <c r="AT376" s="217" t="s">
        <v>127</v>
      </c>
      <c r="AU376" s="217" t="s">
        <v>88</v>
      </c>
      <c r="AY376" s="18" t="s">
        <v>125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8" t="s">
        <v>86</v>
      </c>
      <c r="BK376" s="218">
        <f>ROUND(I376*H376,2)</f>
        <v>0</v>
      </c>
      <c r="BL376" s="18" t="s">
        <v>132</v>
      </c>
      <c r="BM376" s="217" t="s">
        <v>414</v>
      </c>
    </row>
    <row r="377" s="2" customFormat="1">
      <c r="A377" s="40"/>
      <c r="B377" s="41"/>
      <c r="C377" s="42"/>
      <c r="D377" s="219" t="s">
        <v>134</v>
      </c>
      <c r="E377" s="42"/>
      <c r="F377" s="220" t="s">
        <v>415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8" t="s">
        <v>134</v>
      </c>
      <c r="AU377" s="18" t="s">
        <v>88</v>
      </c>
    </row>
    <row r="378" s="2" customFormat="1">
      <c r="A378" s="40"/>
      <c r="B378" s="41"/>
      <c r="C378" s="42"/>
      <c r="D378" s="224" t="s">
        <v>136</v>
      </c>
      <c r="E378" s="42"/>
      <c r="F378" s="225" t="s">
        <v>416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8" t="s">
        <v>136</v>
      </c>
      <c r="AU378" s="18" t="s">
        <v>88</v>
      </c>
    </row>
    <row r="379" s="13" customFormat="1">
      <c r="A379" s="13"/>
      <c r="B379" s="226"/>
      <c r="C379" s="227"/>
      <c r="D379" s="219" t="s">
        <v>138</v>
      </c>
      <c r="E379" s="228" t="s">
        <v>33</v>
      </c>
      <c r="F379" s="229" t="s">
        <v>417</v>
      </c>
      <c r="G379" s="227"/>
      <c r="H379" s="228" t="s">
        <v>33</v>
      </c>
      <c r="I379" s="230"/>
      <c r="J379" s="227"/>
      <c r="K379" s="227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138</v>
      </c>
      <c r="AU379" s="235" t="s">
        <v>88</v>
      </c>
      <c r="AV379" s="13" t="s">
        <v>86</v>
      </c>
      <c r="AW379" s="13" t="s">
        <v>40</v>
      </c>
      <c r="AX379" s="13" t="s">
        <v>78</v>
      </c>
      <c r="AY379" s="235" t="s">
        <v>125</v>
      </c>
    </row>
    <row r="380" s="14" customFormat="1">
      <c r="A380" s="14"/>
      <c r="B380" s="236"/>
      <c r="C380" s="237"/>
      <c r="D380" s="219" t="s">
        <v>138</v>
      </c>
      <c r="E380" s="238" t="s">
        <v>33</v>
      </c>
      <c r="F380" s="239" t="s">
        <v>162</v>
      </c>
      <c r="G380" s="237"/>
      <c r="H380" s="240">
        <v>5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138</v>
      </c>
      <c r="AU380" s="246" t="s">
        <v>88</v>
      </c>
      <c r="AV380" s="14" t="s">
        <v>88</v>
      </c>
      <c r="AW380" s="14" t="s">
        <v>40</v>
      </c>
      <c r="AX380" s="14" t="s">
        <v>86</v>
      </c>
      <c r="AY380" s="246" t="s">
        <v>125</v>
      </c>
    </row>
    <row r="381" s="2" customFormat="1" ht="16.5" customHeight="1">
      <c r="A381" s="40"/>
      <c r="B381" s="41"/>
      <c r="C381" s="206" t="s">
        <v>418</v>
      </c>
      <c r="D381" s="206" t="s">
        <v>127</v>
      </c>
      <c r="E381" s="207" t="s">
        <v>419</v>
      </c>
      <c r="F381" s="208" t="s">
        <v>420</v>
      </c>
      <c r="G381" s="209" t="s">
        <v>130</v>
      </c>
      <c r="H381" s="210">
        <v>5</v>
      </c>
      <c r="I381" s="211"/>
      <c r="J381" s="212">
        <f>ROUND(I381*H381,2)</f>
        <v>0</v>
      </c>
      <c r="K381" s="208" t="s">
        <v>131</v>
      </c>
      <c r="L381" s="46"/>
      <c r="M381" s="213" t="s">
        <v>33</v>
      </c>
      <c r="N381" s="214" t="s">
        <v>49</v>
      </c>
      <c r="O381" s="86"/>
      <c r="P381" s="215">
        <f>O381*H381</f>
        <v>0</v>
      </c>
      <c r="Q381" s="215">
        <v>2.0000000000000002E-05</v>
      </c>
      <c r="R381" s="215">
        <f>Q381*H381</f>
        <v>0.00010000000000000001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132</v>
      </c>
      <c r="AT381" s="217" t="s">
        <v>127</v>
      </c>
      <c r="AU381" s="217" t="s">
        <v>88</v>
      </c>
      <c r="AY381" s="18" t="s">
        <v>125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8" t="s">
        <v>86</v>
      </c>
      <c r="BK381" s="218">
        <f>ROUND(I381*H381,2)</f>
        <v>0</v>
      </c>
      <c r="BL381" s="18" t="s">
        <v>132</v>
      </c>
      <c r="BM381" s="217" t="s">
        <v>421</v>
      </c>
    </row>
    <row r="382" s="2" customFormat="1">
      <c r="A382" s="40"/>
      <c r="B382" s="41"/>
      <c r="C382" s="42"/>
      <c r="D382" s="219" t="s">
        <v>134</v>
      </c>
      <c r="E382" s="42"/>
      <c r="F382" s="220" t="s">
        <v>422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8" t="s">
        <v>134</v>
      </c>
      <c r="AU382" s="18" t="s">
        <v>88</v>
      </c>
    </row>
    <row r="383" s="2" customFormat="1">
      <c r="A383" s="40"/>
      <c r="B383" s="41"/>
      <c r="C383" s="42"/>
      <c r="D383" s="224" t="s">
        <v>136</v>
      </c>
      <c r="E383" s="42"/>
      <c r="F383" s="225" t="s">
        <v>423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8" t="s">
        <v>136</v>
      </c>
      <c r="AU383" s="18" t="s">
        <v>88</v>
      </c>
    </row>
    <row r="384" s="13" customFormat="1">
      <c r="A384" s="13"/>
      <c r="B384" s="226"/>
      <c r="C384" s="227"/>
      <c r="D384" s="219" t="s">
        <v>138</v>
      </c>
      <c r="E384" s="228" t="s">
        <v>33</v>
      </c>
      <c r="F384" s="229" t="s">
        <v>417</v>
      </c>
      <c r="G384" s="227"/>
      <c r="H384" s="228" t="s">
        <v>33</v>
      </c>
      <c r="I384" s="230"/>
      <c r="J384" s="227"/>
      <c r="K384" s="227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138</v>
      </c>
      <c r="AU384" s="235" t="s">
        <v>88</v>
      </c>
      <c r="AV384" s="13" t="s">
        <v>86</v>
      </c>
      <c r="AW384" s="13" t="s">
        <v>40</v>
      </c>
      <c r="AX384" s="13" t="s">
        <v>78</v>
      </c>
      <c r="AY384" s="235" t="s">
        <v>125</v>
      </c>
    </row>
    <row r="385" s="14" customFormat="1">
      <c r="A385" s="14"/>
      <c r="B385" s="236"/>
      <c r="C385" s="237"/>
      <c r="D385" s="219" t="s">
        <v>138</v>
      </c>
      <c r="E385" s="238" t="s">
        <v>33</v>
      </c>
      <c r="F385" s="239" t="s">
        <v>162</v>
      </c>
      <c r="G385" s="237"/>
      <c r="H385" s="240">
        <v>5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6" t="s">
        <v>138</v>
      </c>
      <c r="AU385" s="246" t="s">
        <v>88</v>
      </c>
      <c r="AV385" s="14" t="s">
        <v>88</v>
      </c>
      <c r="AW385" s="14" t="s">
        <v>40</v>
      </c>
      <c r="AX385" s="14" t="s">
        <v>86</v>
      </c>
      <c r="AY385" s="246" t="s">
        <v>125</v>
      </c>
    </row>
    <row r="386" s="2" customFormat="1" ht="16.5" customHeight="1">
      <c r="A386" s="40"/>
      <c r="B386" s="41"/>
      <c r="C386" s="206" t="s">
        <v>424</v>
      </c>
      <c r="D386" s="206" t="s">
        <v>127</v>
      </c>
      <c r="E386" s="207" t="s">
        <v>425</v>
      </c>
      <c r="F386" s="208" t="s">
        <v>426</v>
      </c>
      <c r="G386" s="209" t="s">
        <v>234</v>
      </c>
      <c r="H386" s="210">
        <v>0.14999999999999999</v>
      </c>
      <c r="I386" s="211"/>
      <c r="J386" s="212">
        <f>ROUND(I386*H386,2)</f>
        <v>0</v>
      </c>
      <c r="K386" s="208" t="s">
        <v>131</v>
      </c>
      <c r="L386" s="46"/>
      <c r="M386" s="213" t="s">
        <v>33</v>
      </c>
      <c r="N386" s="214" t="s">
        <v>49</v>
      </c>
      <c r="O386" s="86"/>
      <c r="P386" s="215">
        <f>O386*H386</f>
        <v>0</v>
      </c>
      <c r="Q386" s="215">
        <v>1.0374099999999999</v>
      </c>
      <c r="R386" s="215">
        <f>Q386*H386</f>
        <v>0.15561149999999999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132</v>
      </c>
      <c r="AT386" s="217" t="s">
        <v>127</v>
      </c>
      <c r="AU386" s="217" t="s">
        <v>88</v>
      </c>
      <c r="AY386" s="18" t="s">
        <v>125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8" t="s">
        <v>86</v>
      </c>
      <c r="BK386" s="218">
        <f>ROUND(I386*H386,2)</f>
        <v>0</v>
      </c>
      <c r="BL386" s="18" t="s">
        <v>132</v>
      </c>
      <c r="BM386" s="217" t="s">
        <v>427</v>
      </c>
    </row>
    <row r="387" s="2" customFormat="1">
      <c r="A387" s="40"/>
      <c r="B387" s="41"/>
      <c r="C387" s="42"/>
      <c r="D387" s="219" t="s">
        <v>134</v>
      </c>
      <c r="E387" s="42"/>
      <c r="F387" s="220" t="s">
        <v>428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8" t="s">
        <v>134</v>
      </c>
      <c r="AU387" s="18" t="s">
        <v>88</v>
      </c>
    </row>
    <row r="388" s="2" customFormat="1">
      <c r="A388" s="40"/>
      <c r="B388" s="41"/>
      <c r="C388" s="42"/>
      <c r="D388" s="224" t="s">
        <v>136</v>
      </c>
      <c r="E388" s="42"/>
      <c r="F388" s="225" t="s">
        <v>429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8" t="s">
        <v>136</v>
      </c>
      <c r="AU388" s="18" t="s">
        <v>88</v>
      </c>
    </row>
    <row r="389" s="13" customFormat="1">
      <c r="A389" s="13"/>
      <c r="B389" s="226"/>
      <c r="C389" s="227"/>
      <c r="D389" s="219" t="s">
        <v>138</v>
      </c>
      <c r="E389" s="228" t="s">
        <v>33</v>
      </c>
      <c r="F389" s="229" t="s">
        <v>430</v>
      </c>
      <c r="G389" s="227"/>
      <c r="H389" s="228" t="s">
        <v>33</v>
      </c>
      <c r="I389" s="230"/>
      <c r="J389" s="227"/>
      <c r="K389" s="227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138</v>
      </c>
      <c r="AU389" s="235" t="s">
        <v>88</v>
      </c>
      <c r="AV389" s="13" t="s">
        <v>86</v>
      </c>
      <c r="AW389" s="13" t="s">
        <v>40</v>
      </c>
      <c r="AX389" s="13" t="s">
        <v>78</v>
      </c>
      <c r="AY389" s="235" t="s">
        <v>125</v>
      </c>
    </row>
    <row r="390" s="14" customFormat="1">
      <c r="A390" s="14"/>
      <c r="B390" s="236"/>
      <c r="C390" s="237"/>
      <c r="D390" s="219" t="s">
        <v>138</v>
      </c>
      <c r="E390" s="238" t="s">
        <v>33</v>
      </c>
      <c r="F390" s="239" t="s">
        <v>431</v>
      </c>
      <c r="G390" s="237"/>
      <c r="H390" s="240">
        <v>0.14999999999999999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138</v>
      </c>
      <c r="AU390" s="246" t="s">
        <v>88</v>
      </c>
      <c r="AV390" s="14" t="s">
        <v>88</v>
      </c>
      <c r="AW390" s="14" t="s">
        <v>40</v>
      </c>
      <c r="AX390" s="14" t="s">
        <v>86</v>
      </c>
      <c r="AY390" s="246" t="s">
        <v>125</v>
      </c>
    </row>
    <row r="391" s="2" customFormat="1" ht="16.5" customHeight="1">
      <c r="A391" s="40"/>
      <c r="B391" s="41"/>
      <c r="C391" s="206" t="s">
        <v>432</v>
      </c>
      <c r="D391" s="206" t="s">
        <v>127</v>
      </c>
      <c r="E391" s="207" t="s">
        <v>433</v>
      </c>
      <c r="F391" s="208" t="s">
        <v>434</v>
      </c>
      <c r="G391" s="209" t="s">
        <v>286</v>
      </c>
      <c r="H391" s="210">
        <v>15</v>
      </c>
      <c r="I391" s="211"/>
      <c r="J391" s="212">
        <f>ROUND(I391*H391,2)</f>
        <v>0</v>
      </c>
      <c r="K391" s="208" t="s">
        <v>131</v>
      </c>
      <c r="L391" s="46"/>
      <c r="M391" s="213" t="s">
        <v>33</v>
      </c>
      <c r="N391" s="214" t="s">
        <v>49</v>
      </c>
      <c r="O391" s="86"/>
      <c r="P391" s="215">
        <f>O391*H391</f>
        <v>0</v>
      </c>
      <c r="Q391" s="215">
        <v>0.038179999999999999</v>
      </c>
      <c r="R391" s="215">
        <f>Q391*H391</f>
        <v>0.57269999999999999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132</v>
      </c>
      <c r="AT391" s="217" t="s">
        <v>127</v>
      </c>
      <c r="AU391" s="217" t="s">
        <v>88</v>
      </c>
      <c r="AY391" s="18" t="s">
        <v>125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8" t="s">
        <v>86</v>
      </c>
      <c r="BK391" s="218">
        <f>ROUND(I391*H391,2)</f>
        <v>0</v>
      </c>
      <c r="BL391" s="18" t="s">
        <v>132</v>
      </c>
      <c r="BM391" s="217" t="s">
        <v>435</v>
      </c>
    </row>
    <row r="392" s="2" customFormat="1">
      <c r="A392" s="40"/>
      <c r="B392" s="41"/>
      <c r="C392" s="42"/>
      <c r="D392" s="219" t="s">
        <v>134</v>
      </c>
      <c r="E392" s="42"/>
      <c r="F392" s="220" t="s">
        <v>436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8" t="s">
        <v>134</v>
      </c>
      <c r="AU392" s="18" t="s">
        <v>88</v>
      </c>
    </row>
    <row r="393" s="2" customFormat="1">
      <c r="A393" s="40"/>
      <c r="B393" s="41"/>
      <c r="C393" s="42"/>
      <c r="D393" s="224" t="s">
        <v>136</v>
      </c>
      <c r="E393" s="42"/>
      <c r="F393" s="225" t="s">
        <v>437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8" t="s">
        <v>136</v>
      </c>
      <c r="AU393" s="18" t="s">
        <v>88</v>
      </c>
    </row>
    <row r="394" s="13" customFormat="1">
      <c r="A394" s="13"/>
      <c r="B394" s="226"/>
      <c r="C394" s="227"/>
      <c r="D394" s="219" t="s">
        <v>138</v>
      </c>
      <c r="E394" s="228" t="s">
        <v>33</v>
      </c>
      <c r="F394" s="229" t="s">
        <v>438</v>
      </c>
      <c r="G394" s="227"/>
      <c r="H394" s="228" t="s">
        <v>33</v>
      </c>
      <c r="I394" s="230"/>
      <c r="J394" s="227"/>
      <c r="K394" s="227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138</v>
      </c>
      <c r="AU394" s="235" t="s">
        <v>88</v>
      </c>
      <c r="AV394" s="13" t="s">
        <v>86</v>
      </c>
      <c r="AW394" s="13" t="s">
        <v>40</v>
      </c>
      <c r="AX394" s="13" t="s">
        <v>78</v>
      </c>
      <c r="AY394" s="235" t="s">
        <v>125</v>
      </c>
    </row>
    <row r="395" s="14" customFormat="1">
      <c r="A395" s="14"/>
      <c r="B395" s="236"/>
      <c r="C395" s="237"/>
      <c r="D395" s="219" t="s">
        <v>138</v>
      </c>
      <c r="E395" s="238" t="s">
        <v>33</v>
      </c>
      <c r="F395" s="239" t="s">
        <v>439</v>
      </c>
      <c r="G395" s="237"/>
      <c r="H395" s="240">
        <v>7.5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6" t="s">
        <v>138</v>
      </c>
      <c r="AU395" s="246" t="s">
        <v>88</v>
      </c>
      <c r="AV395" s="14" t="s">
        <v>88</v>
      </c>
      <c r="AW395" s="14" t="s">
        <v>40</v>
      </c>
      <c r="AX395" s="14" t="s">
        <v>78</v>
      </c>
      <c r="AY395" s="246" t="s">
        <v>125</v>
      </c>
    </row>
    <row r="396" s="14" customFormat="1">
      <c r="A396" s="14"/>
      <c r="B396" s="236"/>
      <c r="C396" s="237"/>
      <c r="D396" s="219" t="s">
        <v>138</v>
      </c>
      <c r="E396" s="238" t="s">
        <v>33</v>
      </c>
      <c r="F396" s="239" t="s">
        <v>439</v>
      </c>
      <c r="G396" s="237"/>
      <c r="H396" s="240">
        <v>7.5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138</v>
      </c>
      <c r="AU396" s="246" t="s">
        <v>88</v>
      </c>
      <c r="AV396" s="14" t="s">
        <v>88</v>
      </c>
      <c r="AW396" s="14" t="s">
        <v>40</v>
      </c>
      <c r="AX396" s="14" t="s">
        <v>78</v>
      </c>
      <c r="AY396" s="246" t="s">
        <v>125</v>
      </c>
    </row>
    <row r="397" s="15" customFormat="1">
      <c r="A397" s="15"/>
      <c r="B397" s="247"/>
      <c r="C397" s="248"/>
      <c r="D397" s="219" t="s">
        <v>138</v>
      </c>
      <c r="E397" s="249" t="s">
        <v>33</v>
      </c>
      <c r="F397" s="250" t="s">
        <v>189</v>
      </c>
      <c r="G397" s="248"/>
      <c r="H397" s="251">
        <v>15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7" t="s">
        <v>138</v>
      </c>
      <c r="AU397" s="257" t="s">
        <v>88</v>
      </c>
      <c r="AV397" s="15" t="s">
        <v>132</v>
      </c>
      <c r="AW397" s="15" t="s">
        <v>40</v>
      </c>
      <c r="AX397" s="15" t="s">
        <v>86</v>
      </c>
      <c r="AY397" s="257" t="s">
        <v>125</v>
      </c>
    </row>
    <row r="398" s="2" customFormat="1" ht="16.5" customHeight="1">
      <c r="A398" s="40"/>
      <c r="B398" s="41"/>
      <c r="C398" s="206" t="s">
        <v>161</v>
      </c>
      <c r="D398" s="206" t="s">
        <v>127</v>
      </c>
      <c r="E398" s="207" t="s">
        <v>440</v>
      </c>
      <c r="F398" s="208" t="s">
        <v>441</v>
      </c>
      <c r="G398" s="209" t="s">
        <v>286</v>
      </c>
      <c r="H398" s="210">
        <v>15</v>
      </c>
      <c r="I398" s="211"/>
      <c r="J398" s="212">
        <f>ROUND(I398*H398,2)</f>
        <v>0</v>
      </c>
      <c r="K398" s="208" t="s">
        <v>131</v>
      </c>
      <c r="L398" s="46"/>
      <c r="M398" s="213" t="s">
        <v>33</v>
      </c>
      <c r="N398" s="214" t="s">
        <v>49</v>
      </c>
      <c r="O398" s="86"/>
      <c r="P398" s="215">
        <f>O398*H398</f>
        <v>0</v>
      </c>
      <c r="Q398" s="215">
        <v>0.00029999999999999997</v>
      </c>
      <c r="R398" s="215">
        <f>Q398*H398</f>
        <v>0.0044999999999999997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132</v>
      </c>
      <c r="AT398" s="217" t="s">
        <v>127</v>
      </c>
      <c r="AU398" s="217" t="s">
        <v>88</v>
      </c>
      <c r="AY398" s="18" t="s">
        <v>125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8" t="s">
        <v>86</v>
      </c>
      <c r="BK398" s="218">
        <f>ROUND(I398*H398,2)</f>
        <v>0</v>
      </c>
      <c r="BL398" s="18" t="s">
        <v>132</v>
      </c>
      <c r="BM398" s="217" t="s">
        <v>442</v>
      </c>
    </row>
    <row r="399" s="2" customFormat="1">
      <c r="A399" s="40"/>
      <c r="B399" s="41"/>
      <c r="C399" s="42"/>
      <c r="D399" s="219" t="s">
        <v>134</v>
      </c>
      <c r="E399" s="42"/>
      <c r="F399" s="220" t="s">
        <v>441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8" t="s">
        <v>134</v>
      </c>
      <c r="AU399" s="18" t="s">
        <v>88</v>
      </c>
    </row>
    <row r="400" s="2" customFormat="1">
      <c r="A400" s="40"/>
      <c r="B400" s="41"/>
      <c r="C400" s="42"/>
      <c r="D400" s="224" t="s">
        <v>136</v>
      </c>
      <c r="E400" s="42"/>
      <c r="F400" s="225" t="s">
        <v>443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8" t="s">
        <v>136</v>
      </c>
      <c r="AU400" s="18" t="s">
        <v>88</v>
      </c>
    </row>
    <row r="401" s="13" customFormat="1">
      <c r="A401" s="13"/>
      <c r="B401" s="226"/>
      <c r="C401" s="227"/>
      <c r="D401" s="219" t="s">
        <v>138</v>
      </c>
      <c r="E401" s="228" t="s">
        <v>33</v>
      </c>
      <c r="F401" s="229" t="s">
        <v>444</v>
      </c>
      <c r="G401" s="227"/>
      <c r="H401" s="228" t="s">
        <v>33</v>
      </c>
      <c r="I401" s="230"/>
      <c r="J401" s="227"/>
      <c r="K401" s="227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138</v>
      </c>
      <c r="AU401" s="235" t="s">
        <v>88</v>
      </c>
      <c r="AV401" s="13" t="s">
        <v>86</v>
      </c>
      <c r="AW401" s="13" t="s">
        <v>40</v>
      </c>
      <c r="AX401" s="13" t="s">
        <v>78</v>
      </c>
      <c r="AY401" s="235" t="s">
        <v>125</v>
      </c>
    </row>
    <row r="402" s="14" customFormat="1">
      <c r="A402" s="14"/>
      <c r="B402" s="236"/>
      <c r="C402" s="237"/>
      <c r="D402" s="219" t="s">
        <v>138</v>
      </c>
      <c r="E402" s="238" t="s">
        <v>33</v>
      </c>
      <c r="F402" s="239" t="s">
        <v>445</v>
      </c>
      <c r="G402" s="237"/>
      <c r="H402" s="240">
        <v>15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138</v>
      </c>
      <c r="AU402" s="246" t="s">
        <v>88</v>
      </c>
      <c r="AV402" s="14" t="s">
        <v>88</v>
      </c>
      <c r="AW402" s="14" t="s">
        <v>40</v>
      </c>
      <c r="AX402" s="14" t="s">
        <v>86</v>
      </c>
      <c r="AY402" s="246" t="s">
        <v>125</v>
      </c>
    </row>
    <row r="403" s="2" customFormat="1" ht="16.5" customHeight="1">
      <c r="A403" s="40"/>
      <c r="B403" s="41"/>
      <c r="C403" s="258" t="s">
        <v>446</v>
      </c>
      <c r="D403" s="258" t="s">
        <v>248</v>
      </c>
      <c r="E403" s="259" t="s">
        <v>447</v>
      </c>
      <c r="F403" s="260" t="s">
        <v>448</v>
      </c>
      <c r="G403" s="261" t="s">
        <v>311</v>
      </c>
      <c r="H403" s="262">
        <v>10</v>
      </c>
      <c r="I403" s="263"/>
      <c r="J403" s="264">
        <f>ROUND(I403*H403,2)</f>
        <v>0</v>
      </c>
      <c r="K403" s="260" t="s">
        <v>131</v>
      </c>
      <c r="L403" s="265"/>
      <c r="M403" s="266" t="s">
        <v>33</v>
      </c>
      <c r="N403" s="267" t="s">
        <v>49</v>
      </c>
      <c r="O403" s="86"/>
      <c r="P403" s="215">
        <f>O403*H403</f>
        <v>0</v>
      </c>
      <c r="Q403" s="215">
        <v>0.001</v>
      </c>
      <c r="R403" s="215">
        <f>Q403*H403</f>
        <v>0.01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190</v>
      </c>
      <c r="AT403" s="217" t="s">
        <v>248</v>
      </c>
      <c r="AU403" s="217" t="s">
        <v>88</v>
      </c>
      <c r="AY403" s="18" t="s">
        <v>125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8" t="s">
        <v>86</v>
      </c>
      <c r="BK403" s="218">
        <f>ROUND(I403*H403,2)</f>
        <v>0</v>
      </c>
      <c r="BL403" s="18" t="s">
        <v>132</v>
      </c>
      <c r="BM403" s="217" t="s">
        <v>449</v>
      </c>
    </row>
    <row r="404" s="2" customFormat="1">
      <c r="A404" s="40"/>
      <c r="B404" s="41"/>
      <c r="C404" s="42"/>
      <c r="D404" s="219" t="s">
        <v>134</v>
      </c>
      <c r="E404" s="42"/>
      <c r="F404" s="220" t="s">
        <v>448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8" t="s">
        <v>134</v>
      </c>
      <c r="AU404" s="18" t="s">
        <v>88</v>
      </c>
    </row>
    <row r="405" s="13" customFormat="1">
      <c r="A405" s="13"/>
      <c r="B405" s="226"/>
      <c r="C405" s="227"/>
      <c r="D405" s="219" t="s">
        <v>138</v>
      </c>
      <c r="E405" s="228" t="s">
        <v>33</v>
      </c>
      <c r="F405" s="229" t="s">
        <v>450</v>
      </c>
      <c r="G405" s="227"/>
      <c r="H405" s="228" t="s">
        <v>33</v>
      </c>
      <c r="I405" s="230"/>
      <c r="J405" s="227"/>
      <c r="K405" s="227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138</v>
      </c>
      <c r="AU405" s="235" t="s">
        <v>88</v>
      </c>
      <c r="AV405" s="13" t="s">
        <v>86</v>
      </c>
      <c r="AW405" s="13" t="s">
        <v>40</v>
      </c>
      <c r="AX405" s="13" t="s">
        <v>78</v>
      </c>
      <c r="AY405" s="235" t="s">
        <v>125</v>
      </c>
    </row>
    <row r="406" s="14" customFormat="1">
      <c r="A406" s="14"/>
      <c r="B406" s="236"/>
      <c r="C406" s="237"/>
      <c r="D406" s="219" t="s">
        <v>138</v>
      </c>
      <c r="E406" s="238" t="s">
        <v>33</v>
      </c>
      <c r="F406" s="239" t="s">
        <v>212</v>
      </c>
      <c r="G406" s="237"/>
      <c r="H406" s="240">
        <v>10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138</v>
      </c>
      <c r="AU406" s="246" t="s">
        <v>88</v>
      </c>
      <c r="AV406" s="14" t="s">
        <v>88</v>
      </c>
      <c r="AW406" s="14" t="s">
        <v>40</v>
      </c>
      <c r="AX406" s="14" t="s">
        <v>86</v>
      </c>
      <c r="AY406" s="246" t="s">
        <v>125</v>
      </c>
    </row>
    <row r="407" s="12" customFormat="1" ht="22.8" customHeight="1">
      <c r="A407" s="12"/>
      <c r="B407" s="190"/>
      <c r="C407" s="191"/>
      <c r="D407" s="192" t="s">
        <v>77</v>
      </c>
      <c r="E407" s="204" t="s">
        <v>132</v>
      </c>
      <c r="F407" s="204" t="s">
        <v>451</v>
      </c>
      <c r="G407" s="191"/>
      <c r="H407" s="191"/>
      <c r="I407" s="194"/>
      <c r="J407" s="205">
        <f>BK407</f>
        <v>0</v>
      </c>
      <c r="K407" s="191"/>
      <c r="L407" s="196"/>
      <c r="M407" s="197"/>
      <c r="N407" s="198"/>
      <c r="O407" s="198"/>
      <c r="P407" s="199">
        <f>SUM(P408:P431)</f>
        <v>0</v>
      </c>
      <c r="Q407" s="198"/>
      <c r="R407" s="199">
        <f>SUM(R408:R431)</f>
        <v>12.40155</v>
      </c>
      <c r="S407" s="198"/>
      <c r="T407" s="200">
        <f>SUM(T408:T431)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01" t="s">
        <v>86</v>
      </c>
      <c r="AT407" s="202" t="s">
        <v>77</v>
      </c>
      <c r="AU407" s="202" t="s">
        <v>86</v>
      </c>
      <c r="AY407" s="201" t="s">
        <v>125</v>
      </c>
      <c r="BK407" s="203">
        <f>SUM(BK408:BK431)</f>
        <v>0</v>
      </c>
    </row>
    <row r="408" s="2" customFormat="1" ht="16.5" customHeight="1">
      <c r="A408" s="40"/>
      <c r="B408" s="41"/>
      <c r="C408" s="206" t="s">
        <v>452</v>
      </c>
      <c r="D408" s="206" t="s">
        <v>127</v>
      </c>
      <c r="E408" s="207" t="s">
        <v>453</v>
      </c>
      <c r="F408" s="208" t="s">
        <v>454</v>
      </c>
      <c r="G408" s="209" t="s">
        <v>286</v>
      </c>
      <c r="H408" s="210">
        <v>15</v>
      </c>
      <c r="I408" s="211"/>
      <c r="J408" s="212">
        <f>ROUND(I408*H408,2)</f>
        <v>0</v>
      </c>
      <c r="K408" s="208" t="s">
        <v>131</v>
      </c>
      <c r="L408" s="46"/>
      <c r="M408" s="213" t="s">
        <v>33</v>
      </c>
      <c r="N408" s="214" t="s">
        <v>49</v>
      </c>
      <c r="O408" s="86"/>
      <c r="P408" s="215">
        <f>O408*H408</f>
        <v>0</v>
      </c>
      <c r="Q408" s="215">
        <v>0.021930000000000002</v>
      </c>
      <c r="R408" s="215">
        <f>Q408*H408</f>
        <v>0.32895000000000002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132</v>
      </c>
      <c r="AT408" s="217" t="s">
        <v>127</v>
      </c>
      <c r="AU408" s="217" t="s">
        <v>88</v>
      </c>
      <c r="AY408" s="18" t="s">
        <v>125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8" t="s">
        <v>86</v>
      </c>
      <c r="BK408" s="218">
        <f>ROUND(I408*H408,2)</f>
        <v>0</v>
      </c>
      <c r="BL408" s="18" t="s">
        <v>132</v>
      </c>
      <c r="BM408" s="217" t="s">
        <v>455</v>
      </c>
    </row>
    <row r="409" s="2" customFormat="1">
      <c r="A409" s="40"/>
      <c r="B409" s="41"/>
      <c r="C409" s="42"/>
      <c r="D409" s="219" t="s">
        <v>134</v>
      </c>
      <c r="E409" s="42"/>
      <c r="F409" s="220" t="s">
        <v>456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8" t="s">
        <v>134</v>
      </c>
      <c r="AU409" s="18" t="s">
        <v>88</v>
      </c>
    </row>
    <row r="410" s="2" customFormat="1">
      <c r="A410" s="40"/>
      <c r="B410" s="41"/>
      <c r="C410" s="42"/>
      <c r="D410" s="224" t="s">
        <v>136</v>
      </c>
      <c r="E410" s="42"/>
      <c r="F410" s="225" t="s">
        <v>457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8" t="s">
        <v>136</v>
      </c>
      <c r="AU410" s="18" t="s">
        <v>88</v>
      </c>
    </row>
    <row r="411" s="14" customFormat="1">
      <c r="A411" s="14"/>
      <c r="B411" s="236"/>
      <c r="C411" s="237"/>
      <c r="D411" s="219" t="s">
        <v>138</v>
      </c>
      <c r="E411" s="238" t="s">
        <v>33</v>
      </c>
      <c r="F411" s="239" t="s">
        <v>8</v>
      </c>
      <c r="G411" s="237"/>
      <c r="H411" s="240">
        <v>15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6" t="s">
        <v>138</v>
      </c>
      <c r="AU411" s="246" t="s">
        <v>88</v>
      </c>
      <c r="AV411" s="14" t="s">
        <v>88</v>
      </c>
      <c r="AW411" s="14" t="s">
        <v>40</v>
      </c>
      <c r="AX411" s="14" t="s">
        <v>86</v>
      </c>
      <c r="AY411" s="246" t="s">
        <v>125</v>
      </c>
    </row>
    <row r="412" s="2" customFormat="1" ht="16.5" customHeight="1">
      <c r="A412" s="40"/>
      <c r="B412" s="41"/>
      <c r="C412" s="206" t="s">
        <v>458</v>
      </c>
      <c r="D412" s="206" t="s">
        <v>127</v>
      </c>
      <c r="E412" s="207" t="s">
        <v>459</v>
      </c>
      <c r="F412" s="208" t="s">
        <v>460</v>
      </c>
      <c r="G412" s="209" t="s">
        <v>171</v>
      </c>
      <c r="H412" s="210">
        <v>24</v>
      </c>
      <c r="I412" s="211"/>
      <c r="J412" s="212">
        <f>ROUND(I412*H412,2)</f>
        <v>0</v>
      </c>
      <c r="K412" s="208" t="s">
        <v>131</v>
      </c>
      <c r="L412" s="46"/>
      <c r="M412" s="213" t="s">
        <v>33</v>
      </c>
      <c r="N412" s="214" t="s">
        <v>49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132</v>
      </c>
      <c r="AT412" s="217" t="s">
        <v>127</v>
      </c>
      <c r="AU412" s="217" t="s">
        <v>88</v>
      </c>
      <c r="AY412" s="18" t="s">
        <v>125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8" t="s">
        <v>86</v>
      </c>
      <c r="BK412" s="218">
        <f>ROUND(I412*H412,2)</f>
        <v>0</v>
      </c>
      <c r="BL412" s="18" t="s">
        <v>132</v>
      </c>
      <c r="BM412" s="217" t="s">
        <v>461</v>
      </c>
    </row>
    <row r="413" s="2" customFormat="1">
      <c r="A413" s="40"/>
      <c r="B413" s="41"/>
      <c r="C413" s="42"/>
      <c r="D413" s="219" t="s">
        <v>134</v>
      </c>
      <c r="E413" s="42"/>
      <c r="F413" s="220" t="s">
        <v>462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8" t="s">
        <v>134</v>
      </c>
      <c r="AU413" s="18" t="s">
        <v>88</v>
      </c>
    </row>
    <row r="414" s="2" customFormat="1">
      <c r="A414" s="40"/>
      <c r="B414" s="41"/>
      <c r="C414" s="42"/>
      <c r="D414" s="224" t="s">
        <v>136</v>
      </c>
      <c r="E414" s="42"/>
      <c r="F414" s="225" t="s">
        <v>463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8" t="s">
        <v>136</v>
      </c>
      <c r="AU414" s="18" t="s">
        <v>88</v>
      </c>
    </row>
    <row r="415" s="13" customFormat="1">
      <c r="A415" s="13"/>
      <c r="B415" s="226"/>
      <c r="C415" s="227"/>
      <c r="D415" s="219" t="s">
        <v>138</v>
      </c>
      <c r="E415" s="228" t="s">
        <v>33</v>
      </c>
      <c r="F415" s="229" t="s">
        <v>464</v>
      </c>
      <c r="G415" s="227"/>
      <c r="H415" s="228" t="s">
        <v>33</v>
      </c>
      <c r="I415" s="230"/>
      <c r="J415" s="227"/>
      <c r="K415" s="227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138</v>
      </c>
      <c r="AU415" s="235" t="s">
        <v>88</v>
      </c>
      <c r="AV415" s="13" t="s">
        <v>86</v>
      </c>
      <c r="AW415" s="13" t="s">
        <v>40</v>
      </c>
      <c r="AX415" s="13" t="s">
        <v>78</v>
      </c>
      <c r="AY415" s="235" t="s">
        <v>125</v>
      </c>
    </row>
    <row r="416" s="14" customFormat="1">
      <c r="A416" s="14"/>
      <c r="B416" s="236"/>
      <c r="C416" s="237"/>
      <c r="D416" s="219" t="s">
        <v>138</v>
      </c>
      <c r="E416" s="238" t="s">
        <v>33</v>
      </c>
      <c r="F416" s="239" t="s">
        <v>188</v>
      </c>
      <c r="G416" s="237"/>
      <c r="H416" s="240">
        <v>24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6" t="s">
        <v>138</v>
      </c>
      <c r="AU416" s="246" t="s">
        <v>88</v>
      </c>
      <c r="AV416" s="14" t="s">
        <v>88</v>
      </c>
      <c r="AW416" s="14" t="s">
        <v>40</v>
      </c>
      <c r="AX416" s="14" t="s">
        <v>86</v>
      </c>
      <c r="AY416" s="246" t="s">
        <v>125</v>
      </c>
    </row>
    <row r="417" s="2" customFormat="1" ht="16.5" customHeight="1">
      <c r="A417" s="40"/>
      <c r="B417" s="41"/>
      <c r="C417" s="206" t="s">
        <v>465</v>
      </c>
      <c r="D417" s="206" t="s">
        <v>127</v>
      </c>
      <c r="E417" s="207" t="s">
        <v>466</v>
      </c>
      <c r="F417" s="208" t="s">
        <v>467</v>
      </c>
      <c r="G417" s="209" t="s">
        <v>130</v>
      </c>
      <c r="H417" s="210">
        <v>30</v>
      </c>
      <c r="I417" s="211"/>
      <c r="J417" s="212">
        <f>ROUND(I417*H417,2)</f>
        <v>0</v>
      </c>
      <c r="K417" s="208" t="s">
        <v>131</v>
      </c>
      <c r="L417" s="46"/>
      <c r="M417" s="213" t="s">
        <v>33</v>
      </c>
      <c r="N417" s="214" t="s">
        <v>49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132</v>
      </c>
      <c r="AT417" s="217" t="s">
        <v>127</v>
      </c>
      <c r="AU417" s="217" t="s">
        <v>88</v>
      </c>
      <c r="AY417" s="18" t="s">
        <v>125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8" t="s">
        <v>86</v>
      </c>
      <c r="BK417" s="218">
        <f>ROUND(I417*H417,2)</f>
        <v>0</v>
      </c>
      <c r="BL417" s="18" t="s">
        <v>132</v>
      </c>
      <c r="BM417" s="217" t="s">
        <v>468</v>
      </c>
    </row>
    <row r="418" s="2" customFormat="1">
      <c r="A418" s="40"/>
      <c r="B418" s="41"/>
      <c r="C418" s="42"/>
      <c r="D418" s="219" t="s">
        <v>134</v>
      </c>
      <c r="E418" s="42"/>
      <c r="F418" s="220" t="s">
        <v>469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8" t="s">
        <v>134</v>
      </c>
      <c r="AU418" s="18" t="s">
        <v>88</v>
      </c>
    </row>
    <row r="419" s="2" customFormat="1">
      <c r="A419" s="40"/>
      <c r="B419" s="41"/>
      <c r="C419" s="42"/>
      <c r="D419" s="224" t="s">
        <v>136</v>
      </c>
      <c r="E419" s="42"/>
      <c r="F419" s="225" t="s">
        <v>470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8" t="s">
        <v>136</v>
      </c>
      <c r="AU419" s="18" t="s">
        <v>88</v>
      </c>
    </row>
    <row r="420" s="13" customFormat="1">
      <c r="A420" s="13"/>
      <c r="B420" s="226"/>
      <c r="C420" s="227"/>
      <c r="D420" s="219" t="s">
        <v>138</v>
      </c>
      <c r="E420" s="228" t="s">
        <v>33</v>
      </c>
      <c r="F420" s="229" t="s">
        <v>471</v>
      </c>
      <c r="G420" s="227"/>
      <c r="H420" s="228" t="s">
        <v>33</v>
      </c>
      <c r="I420" s="230"/>
      <c r="J420" s="227"/>
      <c r="K420" s="227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138</v>
      </c>
      <c r="AU420" s="235" t="s">
        <v>88</v>
      </c>
      <c r="AV420" s="13" t="s">
        <v>86</v>
      </c>
      <c r="AW420" s="13" t="s">
        <v>40</v>
      </c>
      <c r="AX420" s="13" t="s">
        <v>78</v>
      </c>
      <c r="AY420" s="235" t="s">
        <v>125</v>
      </c>
    </row>
    <row r="421" s="14" customFormat="1">
      <c r="A421" s="14"/>
      <c r="B421" s="236"/>
      <c r="C421" s="237"/>
      <c r="D421" s="219" t="s">
        <v>138</v>
      </c>
      <c r="E421" s="238" t="s">
        <v>33</v>
      </c>
      <c r="F421" s="239" t="s">
        <v>472</v>
      </c>
      <c r="G421" s="237"/>
      <c r="H421" s="240">
        <v>30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138</v>
      </c>
      <c r="AU421" s="246" t="s">
        <v>88</v>
      </c>
      <c r="AV421" s="14" t="s">
        <v>88</v>
      </c>
      <c r="AW421" s="14" t="s">
        <v>40</v>
      </c>
      <c r="AX421" s="14" t="s">
        <v>86</v>
      </c>
      <c r="AY421" s="246" t="s">
        <v>125</v>
      </c>
    </row>
    <row r="422" s="2" customFormat="1" ht="16.5" customHeight="1">
      <c r="A422" s="40"/>
      <c r="B422" s="41"/>
      <c r="C422" s="206" t="s">
        <v>473</v>
      </c>
      <c r="D422" s="206" t="s">
        <v>127</v>
      </c>
      <c r="E422" s="207" t="s">
        <v>474</v>
      </c>
      <c r="F422" s="208" t="s">
        <v>475</v>
      </c>
      <c r="G422" s="209" t="s">
        <v>171</v>
      </c>
      <c r="H422" s="210">
        <v>0.34999999999999998</v>
      </c>
      <c r="I422" s="211"/>
      <c r="J422" s="212">
        <f>ROUND(I422*H422,2)</f>
        <v>0</v>
      </c>
      <c r="K422" s="208" t="s">
        <v>131</v>
      </c>
      <c r="L422" s="46"/>
      <c r="M422" s="213" t="s">
        <v>33</v>
      </c>
      <c r="N422" s="214" t="s">
        <v>49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132</v>
      </c>
      <c r="AT422" s="217" t="s">
        <v>127</v>
      </c>
      <c r="AU422" s="217" t="s">
        <v>88</v>
      </c>
      <c r="AY422" s="18" t="s">
        <v>125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8" t="s">
        <v>86</v>
      </c>
      <c r="BK422" s="218">
        <f>ROUND(I422*H422,2)</f>
        <v>0</v>
      </c>
      <c r="BL422" s="18" t="s">
        <v>132</v>
      </c>
      <c r="BM422" s="217" t="s">
        <v>476</v>
      </c>
    </row>
    <row r="423" s="2" customFormat="1">
      <c r="A423" s="40"/>
      <c r="B423" s="41"/>
      <c r="C423" s="42"/>
      <c r="D423" s="219" t="s">
        <v>134</v>
      </c>
      <c r="E423" s="42"/>
      <c r="F423" s="220" t="s">
        <v>477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8" t="s">
        <v>134</v>
      </c>
      <c r="AU423" s="18" t="s">
        <v>88</v>
      </c>
    </row>
    <row r="424" s="2" customFormat="1">
      <c r="A424" s="40"/>
      <c r="B424" s="41"/>
      <c r="C424" s="42"/>
      <c r="D424" s="224" t="s">
        <v>136</v>
      </c>
      <c r="E424" s="42"/>
      <c r="F424" s="225" t="s">
        <v>478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8" t="s">
        <v>136</v>
      </c>
      <c r="AU424" s="18" t="s">
        <v>88</v>
      </c>
    </row>
    <row r="425" s="13" customFormat="1">
      <c r="A425" s="13"/>
      <c r="B425" s="226"/>
      <c r="C425" s="227"/>
      <c r="D425" s="219" t="s">
        <v>138</v>
      </c>
      <c r="E425" s="228" t="s">
        <v>33</v>
      </c>
      <c r="F425" s="229" t="s">
        <v>479</v>
      </c>
      <c r="G425" s="227"/>
      <c r="H425" s="228" t="s">
        <v>33</v>
      </c>
      <c r="I425" s="230"/>
      <c r="J425" s="227"/>
      <c r="K425" s="227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138</v>
      </c>
      <c r="AU425" s="235" t="s">
        <v>88</v>
      </c>
      <c r="AV425" s="13" t="s">
        <v>86</v>
      </c>
      <c r="AW425" s="13" t="s">
        <v>40</v>
      </c>
      <c r="AX425" s="13" t="s">
        <v>78</v>
      </c>
      <c r="AY425" s="235" t="s">
        <v>125</v>
      </c>
    </row>
    <row r="426" s="14" customFormat="1">
      <c r="A426" s="14"/>
      <c r="B426" s="236"/>
      <c r="C426" s="237"/>
      <c r="D426" s="219" t="s">
        <v>138</v>
      </c>
      <c r="E426" s="238" t="s">
        <v>33</v>
      </c>
      <c r="F426" s="239" t="s">
        <v>480</v>
      </c>
      <c r="G426" s="237"/>
      <c r="H426" s="240">
        <v>0.34999999999999998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6" t="s">
        <v>138</v>
      </c>
      <c r="AU426" s="246" t="s">
        <v>88</v>
      </c>
      <c r="AV426" s="14" t="s">
        <v>88</v>
      </c>
      <c r="AW426" s="14" t="s">
        <v>40</v>
      </c>
      <c r="AX426" s="14" t="s">
        <v>86</v>
      </c>
      <c r="AY426" s="246" t="s">
        <v>125</v>
      </c>
    </row>
    <row r="427" s="2" customFormat="1" ht="21.75" customHeight="1">
      <c r="A427" s="40"/>
      <c r="B427" s="41"/>
      <c r="C427" s="206" t="s">
        <v>481</v>
      </c>
      <c r="D427" s="206" t="s">
        <v>127</v>
      </c>
      <c r="E427" s="207" t="s">
        <v>482</v>
      </c>
      <c r="F427" s="208" t="s">
        <v>483</v>
      </c>
      <c r="G427" s="209" t="s">
        <v>130</v>
      </c>
      <c r="H427" s="210">
        <v>30</v>
      </c>
      <c r="I427" s="211"/>
      <c r="J427" s="212">
        <f>ROUND(I427*H427,2)</f>
        <v>0</v>
      </c>
      <c r="K427" s="208" t="s">
        <v>131</v>
      </c>
      <c r="L427" s="46"/>
      <c r="M427" s="213" t="s">
        <v>33</v>
      </c>
      <c r="N427" s="214" t="s">
        <v>49</v>
      </c>
      <c r="O427" s="86"/>
      <c r="P427" s="215">
        <f>O427*H427</f>
        <v>0</v>
      </c>
      <c r="Q427" s="215">
        <v>0.40242</v>
      </c>
      <c r="R427" s="215">
        <f>Q427*H427</f>
        <v>12.0726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132</v>
      </c>
      <c r="AT427" s="217" t="s">
        <v>127</v>
      </c>
      <c r="AU427" s="217" t="s">
        <v>88</v>
      </c>
      <c r="AY427" s="18" t="s">
        <v>125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8" t="s">
        <v>86</v>
      </c>
      <c r="BK427" s="218">
        <f>ROUND(I427*H427,2)</f>
        <v>0</v>
      </c>
      <c r="BL427" s="18" t="s">
        <v>132</v>
      </c>
      <c r="BM427" s="217" t="s">
        <v>484</v>
      </c>
    </row>
    <row r="428" s="2" customFormat="1">
      <c r="A428" s="40"/>
      <c r="B428" s="41"/>
      <c r="C428" s="42"/>
      <c r="D428" s="219" t="s">
        <v>134</v>
      </c>
      <c r="E428" s="42"/>
      <c r="F428" s="220" t="s">
        <v>485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8" t="s">
        <v>134</v>
      </c>
      <c r="AU428" s="18" t="s">
        <v>88</v>
      </c>
    </row>
    <row r="429" s="2" customFormat="1">
      <c r="A429" s="40"/>
      <c r="B429" s="41"/>
      <c r="C429" s="42"/>
      <c r="D429" s="224" t="s">
        <v>136</v>
      </c>
      <c r="E429" s="42"/>
      <c r="F429" s="225" t="s">
        <v>486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8" t="s">
        <v>136</v>
      </c>
      <c r="AU429" s="18" t="s">
        <v>88</v>
      </c>
    </row>
    <row r="430" s="13" customFormat="1">
      <c r="A430" s="13"/>
      <c r="B430" s="226"/>
      <c r="C430" s="227"/>
      <c r="D430" s="219" t="s">
        <v>138</v>
      </c>
      <c r="E430" s="228" t="s">
        <v>33</v>
      </c>
      <c r="F430" s="229" t="s">
        <v>487</v>
      </c>
      <c r="G430" s="227"/>
      <c r="H430" s="228" t="s">
        <v>33</v>
      </c>
      <c r="I430" s="230"/>
      <c r="J430" s="227"/>
      <c r="K430" s="227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138</v>
      </c>
      <c r="AU430" s="235" t="s">
        <v>88</v>
      </c>
      <c r="AV430" s="13" t="s">
        <v>86</v>
      </c>
      <c r="AW430" s="13" t="s">
        <v>40</v>
      </c>
      <c r="AX430" s="13" t="s">
        <v>78</v>
      </c>
      <c r="AY430" s="235" t="s">
        <v>125</v>
      </c>
    </row>
    <row r="431" s="14" customFormat="1">
      <c r="A431" s="14"/>
      <c r="B431" s="236"/>
      <c r="C431" s="237"/>
      <c r="D431" s="219" t="s">
        <v>138</v>
      </c>
      <c r="E431" s="238" t="s">
        <v>33</v>
      </c>
      <c r="F431" s="239" t="s">
        <v>472</v>
      </c>
      <c r="G431" s="237"/>
      <c r="H431" s="240">
        <v>30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138</v>
      </c>
      <c r="AU431" s="246" t="s">
        <v>88</v>
      </c>
      <c r="AV431" s="14" t="s">
        <v>88</v>
      </c>
      <c r="AW431" s="14" t="s">
        <v>40</v>
      </c>
      <c r="AX431" s="14" t="s">
        <v>86</v>
      </c>
      <c r="AY431" s="246" t="s">
        <v>125</v>
      </c>
    </row>
    <row r="432" s="12" customFormat="1" ht="22.8" customHeight="1">
      <c r="A432" s="12"/>
      <c r="B432" s="190"/>
      <c r="C432" s="191"/>
      <c r="D432" s="192" t="s">
        <v>77</v>
      </c>
      <c r="E432" s="204" t="s">
        <v>162</v>
      </c>
      <c r="F432" s="204" t="s">
        <v>488</v>
      </c>
      <c r="G432" s="191"/>
      <c r="H432" s="191"/>
      <c r="I432" s="194"/>
      <c r="J432" s="205">
        <f>BK432</f>
        <v>0</v>
      </c>
      <c r="K432" s="191"/>
      <c r="L432" s="196"/>
      <c r="M432" s="197"/>
      <c r="N432" s="198"/>
      <c r="O432" s="198"/>
      <c r="P432" s="199">
        <f>SUM(P433:P567)</f>
        <v>0</v>
      </c>
      <c r="Q432" s="198"/>
      <c r="R432" s="199">
        <f>SUM(R433:R567)</f>
        <v>895.73275100000001</v>
      </c>
      <c r="S432" s="198"/>
      <c r="T432" s="200">
        <f>SUM(T433:T567)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1" t="s">
        <v>86</v>
      </c>
      <c r="AT432" s="202" t="s">
        <v>77</v>
      </c>
      <c r="AU432" s="202" t="s">
        <v>86</v>
      </c>
      <c r="AY432" s="201" t="s">
        <v>125</v>
      </c>
      <c r="BK432" s="203">
        <f>SUM(BK433:BK567)</f>
        <v>0</v>
      </c>
    </row>
    <row r="433" s="2" customFormat="1" ht="24.15" customHeight="1">
      <c r="A433" s="40"/>
      <c r="B433" s="41"/>
      <c r="C433" s="206" t="s">
        <v>489</v>
      </c>
      <c r="D433" s="206" t="s">
        <v>127</v>
      </c>
      <c r="E433" s="207" t="s">
        <v>490</v>
      </c>
      <c r="F433" s="208" t="s">
        <v>491</v>
      </c>
      <c r="G433" s="209" t="s">
        <v>130</v>
      </c>
      <c r="H433" s="210">
        <v>2472.5</v>
      </c>
      <c r="I433" s="211"/>
      <c r="J433" s="212">
        <f>ROUND(I433*H433,2)</f>
        <v>0</v>
      </c>
      <c r="K433" s="208" t="s">
        <v>131</v>
      </c>
      <c r="L433" s="46"/>
      <c r="M433" s="213" t="s">
        <v>33</v>
      </c>
      <c r="N433" s="214" t="s">
        <v>49</v>
      </c>
      <c r="O433" s="86"/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132</v>
      </c>
      <c r="AT433" s="217" t="s">
        <v>127</v>
      </c>
      <c r="AU433" s="217" t="s">
        <v>88</v>
      </c>
      <c r="AY433" s="18" t="s">
        <v>125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8" t="s">
        <v>86</v>
      </c>
      <c r="BK433" s="218">
        <f>ROUND(I433*H433,2)</f>
        <v>0</v>
      </c>
      <c r="BL433" s="18" t="s">
        <v>132</v>
      </c>
      <c r="BM433" s="217" t="s">
        <v>492</v>
      </c>
    </row>
    <row r="434" s="2" customFormat="1">
      <c r="A434" s="40"/>
      <c r="B434" s="41"/>
      <c r="C434" s="42"/>
      <c r="D434" s="219" t="s">
        <v>134</v>
      </c>
      <c r="E434" s="42"/>
      <c r="F434" s="220" t="s">
        <v>493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8" t="s">
        <v>134</v>
      </c>
      <c r="AU434" s="18" t="s">
        <v>88</v>
      </c>
    </row>
    <row r="435" s="2" customFormat="1">
      <c r="A435" s="40"/>
      <c r="B435" s="41"/>
      <c r="C435" s="42"/>
      <c r="D435" s="224" t="s">
        <v>136</v>
      </c>
      <c r="E435" s="42"/>
      <c r="F435" s="225" t="s">
        <v>494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8" t="s">
        <v>136</v>
      </c>
      <c r="AU435" s="18" t="s">
        <v>88</v>
      </c>
    </row>
    <row r="436" s="13" customFormat="1">
      <c r="A436" s="13"/>
      <c r="B436" s="226"/>
      <c r="C436" s="227"/>
      <c r="D436" s="219" t="s">
        <v>138</v>
      </c>
      <c r="E436" s="228" t="s">
        <v>33</v>
      </c>
      <c r="F436" s="229" t="s">
        <v>495</v>
      </c>
      <c r="G436" s="227"/>
      <c r="H436" s="228" t="s">
        <v>33</v>
      </c>
      <c r="I436" s="230"/>
      <c r="J436" s="227"/>
      <c r="K436" s="227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138</v>
      </c>
      <c r="AU436" s="235" t="s">
        <v>88</v>
      </c>
      <c r="AV436" s="13" t="s">
        <v>86</v>
      </c>
      <c r="AW436" s="13" t="s">
        <v>40</v>
      </c>
      <c r="AX436" s="13" t="s">
        <v>78</v>
      </c>
      <c r="AY436" s="235" t="s">
        <v>125</v>
      </c>
    </row>
    <row r="437" s="13" customFormat="1">
      <c r="A437" s="13"/>
      <c r="B437" s="226"/>
      <c r="C437" s="227"/>
      <c r="D437" s="219" t="s">
        <v>138</v>
      </c>
      <c r="E437" s="228" t="s">
        <v>33</v>
      </c>
      <c r="F437" s="229" t="s">
        <v>496</v>
      </c>
      <c r="G437" s="227"/>
      <c r="H437" s="228" t="s">
        <v>33</v>
      </c>
      <c r="I437" s="230"/>
      <c r="J437" s="227"/>
      <c r="K437" s="227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138</v>
      </c>
      <c r="AU437" s="235" t="s">
        <v>88</v>
      </c>
      <c r="AV437" s="13" t="s">
        <v>86</v>
      </c>
      <c r="AW437" s="13" t="s">
        <v>40</v>
      </c>
      <c r="AX437" s="13" t="s">
        <v>78</v>
      </c>
      <c r="AY437" s="235" t="s">
        <v>125</v>
      </c>
    </row>
    <row r="438" s="14" customFormat="1">
      <c r="A438" s="14"/>
      <c r="B438" s="236"/>
      <c r="C438" s="237"/>
      <c r="D438" s="219" t="s">
        <v>138</v>
      </c>
      <c r="E438" s="238" t="s">
        <v>33</v>
      </c>
      <c r="F438" s="239" t="s">
        <v>263</v>
      </c>
      <c r="G438" s="237"/>
      <c r="H438" s="240">
        <v>2150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138</v>
      </c>
      <c r="AU438" s="246" t="s">
        <v>88</v>
      </c>
      <c r="AV438" s="14" t="s">
        <v>88</v>
      </c>
      <c r="AW438" s="14" t="s">
        <v>40</v>
      </c>
      <c r="AX438" s="14" t="s">
        <v>78</v>
      </c>
      <c r="AY438" s="246" t="s">
        <v>125</v>
      </c>
    </row>
    <row r="439" s="15" customFormat="1">
      <c r="A439" s="15"/>
      <c r="B439" s="247"/>
      <c r="C439" s="248"/>
      <c r="D439" s="219" t="s">
        <v>138</v>
      </c>
      <c r="E439" s="249" t="s">
        <v>33</v>
      </c>
      <c r="F439" s="250" t="s">
        <v>189</v>
      </c>
      <c r="G439" s="248"/>
      <c r="H439" s="251">
        <v>2150</v>
      </c>
      <c r="I439" s="252"/>
      <c r="J439" s="248"/>
      <c r="K439" s="248"/>
      <c r="L439" s="253"/>
      <c r="M439" s="254"/>
      <c r="N439" s="255"/>
      <c r="O439" s="255"/>
      <c r="P439" s="255"/>
      <c r="Q439" s="255"/>
      <c r="R439" s="255"/>
      <c r="S439" s="255"/>
      <c r="T439" s="256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7" t="s">
        <v>138</v>
      </c>
      <c r="AU439" s="257" t="s">
        <v>88</v>
      </c>
      <c r="AV439" s="15" t="s">
        <v>132</v>
      </c>
      <c r="AW439" s="15" t="s">
        <v>40</v>
      </c>
      <c r="AX439" s="15" t="s">
        <v>86</v>
      </c>
      <c r="AY439" s="257" t="s">
        <v>125</v>
      </c>
    </row>
    <row r="440" s="14" customFormat="1">
      <c r="A440" s="14"/>
      <c r="B440" s="236"/>
      <c r="C440" s="237"/>
      <c r="D440" s="219" t="s">
        <v>138</v>
      </c>
      <c r="E440" s="237"/>
      <c r="F440" s="239" t="s">
        <v>497</v>
      </c>
      <c r="G440" s="237"/>
      <c r="H440" s="240">
        <v>2472.5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138</v>
      </c>
      <c r="AU440" s="246" t="s">
        <v>88</v>
      </c>
      <c r="AV440" s="14" t="s">
        <v>88</v>
      </c>
      <c r="AW440" s="14" t="s">
        <v>4</v>
      </c>
      <c r="AX440" s="14" t="s">
        <v>86</v>
      </c>
      <c r="AY440" s="246" t="s">
        <v>125</v>
      </c>
    </row>
    <row r="441" s="2" customFormat="1" ht="16.5" customHeight="1">
      <c r="A441" s="40"/>
      <c r="B441" s="41"/>
      <c r="C441" s="258" t="s">
        <v>498</v>
      </c>
      <c r="D441" s="258" t="s">
        <v>248</v>
      </c>
      <c r="E441" s="259" t="s">
        <v>499</v>
      </c>
      <c r="F441" s="260" t="s">
        <v>500</v>
      </c>
      <c r="G441" s="261" t="s">
        <v>234</v>
      </c>
      <c r="H441" s="262">
        <v>69.230000000000004</v>
      </c>
      <c r="I441" s="263"/>
      <c r="J441" s="264">
        <f>ROUND(I441*H441,2)</f>
        <v>0</v>
      </c>
      <c r="K441" s="260" t="s">
        <v>131</v>
      </c>
      <c r="L441" s="265"/>
      <c r="M441" s="266" t="s">
        <v>33</v>
      </c>
      <c r="N441" s="267" t="s">
        <v>49</v>
      </c>
      <c r="O441" s="86"/>
      <c r="P441" s="215">
        <f>O441*H441</f>
        <v>0</v>
      </c>
      <c r="Q441" s="215">
        <v>1</v>
      </c>
      <c r="R441" s="215">
        <f>Q441*H441</f>
        <v>69.230000000000004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190</v>
      </c>
      <c r="AT441" s="217" t="s">
        <v>248</v>
      </c>
      <c r="AU441" s="217" t="s">
        <v>88</v>
      </c>
      <c r="AY441" s="18" t="s">
        <v>125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8" t="s">
        <v>86</v>
      </c>
      <c r="BK441" s="218">
        <f>ROUND(I441*H441,2)</f>
        <v>0</v>
      </c>
      <c r="BL441" s="18" t="s">
        <v>132</v>
      </c>
      <c r="BM441" s="217" t="s">
        <v>501</v>
      </c>
    </row>
    <row r="442" s="2" customFormat="1">
      <c r="A442" s="40"/>
      <c r="B442" s="41"/>
      <c r="C442" s="42"/>
      <c r="D442" s="219" t="s">
        <v>134</v>
      </c>
      <c r="E442" s="42"/>
      <c r="F442" s="220" t="s">
        <v>500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8" t="s">
        <v>134</v>
      </c>
      <c r="AU442" s="18" t="s">
        <v>88</v>
      </c>
    </row>
    <row r="443" s="13" customFormat="1">
      <c r="A443" s="13"/>
      <c r="B443" s="226"/>
      <c r="C443" s="227"/>
      <c r="D443" s="219" t="s">
        <v>138</v>
      </c>
      <c r="E443" s="228" t="s">
        <v>33</v>
      </c>
      <c r="F443" s="229" t="s">
        <v>502</v>
      </c>
      <c r="G443" s="227"/>
      <c r="H443" s="228" t="s">
        <v>33</v>
      </c>
      <c r="I443" s="230"/>
      <c r="J443" s="227"/>
      <c r="K443" s="227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138</v>
      </c>
      <c r="AU443" s="235" t="s">
        <v>88</v>
      </c>
      <c r="AV443" s="13" t="s">
        <v>86</v>
      </c>
      <c r="AW443" s="13" t="s">
        <v>40</v>
      </c>
      <c r="AX443" s="13" t="s">
        <v>78</v>
      </c>
      <c r="AY443" s="235" t="s">
        <v>125</v>
      </c>
    </row>
    <row r="444" s="13" customFormat="1">
      <c r="A444" s="13"/>
      <c r="B444" s="226"/>
      <c r="C444" s="227"/>
      <c r="D444" s="219" t="s">
        <v>138</v>
      </c>
      <c r="E444" s="228" t="s">
        <v>33</v>
      </c>
      <c r="F444" s="229" t="s">
        <v>495</v>
      </c>
      <c r="G444" s="227"/>
      <c r="H444" s="228" t="s">
        <v>33</v>
      </c>
      <c r="I444" s="230"/>
      <c r="J444" s="227"/>
      <c r="K444" s="227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138</v>
      </c>
      <c r="AU444" s="235" t="s">
        <v>88</v>
      </c>
      <c r="AV444" s="13" t="s">
        <v>86</v>
      </c>
      <c r="AW444" s="13" t="s">
        <v>40</v>
      </c>
      <c r="AX444" s="13" t="s">
        <v>78</v>
      </c>
      <c r="AY444" s="235" t="s">
        <v>125</v>
      </c>
    </row>
    <row r="445" s="13" customFormat="1">
      <c r="A445" s="13"/>
      <c r="B445" s="226"/>
      <c r="C445" s="227"/>
      <c r="D445" s="219" t="s">
        <v>138</v>
      </c>
      <c r="E445" s="228" t="s">
        <v>33</v>
      </c>
      <c r="F445" s="229" t="s">
        <v>503</v>
      </c>
      <c r="G445" s="227"/>
      <c r="H445" s="228" t="s">
        <v>33</v>
      </c>
      <c r="I445" s="230"/>
      <c r="J445" s="227"/>
      <c r="K445" s="227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138</v>
      </c>
      <c r="AU445" s="235" t="s">
        <v>88</v>
      </c>
      <c r="AV445" s="13" t="s">
        <v>86</v>
      </c>
      <c r="AW445" s="13" t="s">
        <v>40</v>
      </c>
      <c r="AX445" s="13" t="s">
        <v>78</v>
      </c>
      <c r="AY445" s="235" t="s">
        <v>125</v>
      </c>
    </row>
    <row r="446" s="13" customFormat="1">
      <c r="A446" s="13"/>
      <c r="B446" s="226"/>
      <c r="C446" s="227"/>
      <c r="D446" s="219" t="s">
        <v>138</v>
      </c>
      <c r="E446" s="228" t="s">
        <v>33</v>
      </c>
      <c r="F446" s="229" t="s">
        <v>504</v>
      </c>
      <c r="G446" s="227"/>
      <c r="H446" s="228" t="s">
        <v>33</v>
      </c>
      <c r="I446" s="230"/>
      <c r="J446" s="227"/>
      <c r="K446" s="227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138</v>
      </c>
      <c r="AU446" s="235" t="s">
        <v>88</v>
      </c>
      <c r="AV446" s="13" t="s">
        <v>86</v>
      </c>
      <c r="AW446" s="13" t="s">
        <v>40</v>
      </c>
      <c r="AX446" s="13" t="s">
        <v>78</v>
      </c>
      <c r="AY446" s="235" t="s">
        <v>125</v>
      </c>
    </row>
    <row r="447" s="14" customFormat="1">
      <c r="A447" s="14"/>
      <c r="B447" s="236"/>
      <c r="C447" s="237"/>
      <c r="D447" s="219" t="s">
        <v>138</v>
      </c>
      <c r="E447" s="238" t="s">
        <v>33</v>
      </c>
      <c r="F447" s="239" t="s">
        <v>505</v>
      </c>
      <c r="G447" s="237"/>
      <c r="H447" s="240">
        <v>60.200000000000003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6" t="s">
        <v>138</v>
      </c>
      <c r="AU447" s="246" t="s">
        <v>88</v>
      </c>
      <c r="AV447" s="14" t="s">
        <v>88</v>
      </c>
      <c r="AW447" s="14" t="s">
        <v>40</v>
      </c>
      <c r="AX447" s="14" t="s">
        <v>86</v>
      </c>
      <c r="AY447" s="246" t="s">
        <v>125</v>
      </c>
    </row>
    <row r="448" s="14" customFormat="1">
      <c r="A448" s="14"/>
      <c r="B448" s="236"/>
      <c r="C448" s="237"/>
      <c r="D448" s="219" t="s">
        <v>138</v>
      </c>
      <c r="E448" s="237"/>
      <c r="F448" s="239" t="s">
        <v>506</v>
      </c>
      <c r="G448" s="237"/>
      <c r="H448" s="240">
        <v>69.230000000000004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138</v>
      </c>
      <c r="AU448" s="246" t="s">
        <v>88</v>
      </c>
      <c r="AV448" s="14" t="s">
        <v>88</v>
      </c>
      <c r="AW448" s="14" t="s">
        <v>4</v>
      </c>
      <c r="AX448" s="14" t="s">
        <v>86</v>
      </c>
      <c r="AY448" s="246" t="s">
        <v>125</v>
      </c>
    </row>
    <row r="449" s="2" customFormat="1" ht="16.5" customHeight="1">
      <c r="A449" s="40"/>
      <c r="B449" s="41"/>
      <c r="C449" s="206" t="s">
        <v>507</v>
      </c>
      <c r="D449" s="206" t="s">
        <v>127</v>
      </c>
      <c r="E449" s="207" t="s">
        <v>508</v>
      </c>
      <c r="F449" s="208" t="s">
        <v>509</v>
      </c>
      <c r="G449" s="209" t="s">
        <v>130</v>
      </c>
      <c r="H449" s="210">
        <v>22.248000000000001</v>
      </c>
      <c r="I449" s="211"/>
      <c r="J449" s="212">
        <f>ROUND(I449*H449,2)</f>
        <v>0</v>
      </c>
      <c r="K449" s="208" t="s">
        <v>131</v>
      </c>
      <c r="L449" s="46"/>
      <c r="M449" s="213" t="s">
        <v>33</v>
      </c>
      <c r="N449" s="214" t="s">
        <v>49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132</v>
      </c>
      <c r="AT449" s="217" t="s">
        <v>127</v>
      </c>
      <c r="AU449" s="217" t="s">
        <v>88</v>
      </c>
      <c r="AY449" s="18" t="s">
        <v>125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8" t="s">
        <v>86</v>
      </c>
      <c r="BK449" s="218">
        <f>ROUND(I449*H449,2)</f>
        <v>0</v>
      </c>
      <c r="BL449" s="18" t="s">
        <v>132</v>
      </c>
      <c r="BM449" s="217" t="s">
        <v>510</v>
      </c>
    </row>
    <row r="450" s="2" customFormat="1">
      <c r="A450" s="40"/>
      <c r="B450" s="41"/>
      <c r="C450" s="42"/>
      <c r="D450" s="219" t="s">
        <v>134</v>
      </c>
      <c r="E450" s="42"/>
      <c r="F450" s="220" t="s">
        <v>511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8" t="s">
        <v>134</v>
      </c>
      <c r="AU450" s="18" t="s">
        <v>88</v>
      </c>
    </row>
    <row r="451" s="2" customFormat="1">
      <c r="A451" s="40"/>
      <c r="B451" s="41"/>
      <c r="C451" s="42"/>
      <c r="D451" s="224" t="s">
        <v>136</v>
      </c>
      <c r="E451" s="42"/>
      <c r="F451" s="225" t="s">
        <v>512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8" t="s">
        <v>136</v>
      </c>
      <c r="AU451" s="18" t="s">
        <v>88</v>
      </c>
    </row>
    <row r="452" s="13" customFormat="1">
      <c r="A452" s="13"/>
      <c r="B452" s="226"/>
      <c r="C452" s="227"/>
      <c r="D452" s="219" t="s">
        <v>138</v>
      </c>
      <c r="E452" s="228" t="s">
        <v>33</v>
      </c>
      <c r="F452" s="229" t="s">
        <v>513</v>
      </c>
      <c r="G452" s="227"/>
      <c r="H452" s="228" t="s">
        <v>33</v>
      </c>
      <c r="I452" s="230"/>
      <c r="J452" s="227"/>
      <c r="K452" s="227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138</v>
      </c>
      <c r="AU452" s="235" t="s">
        <v>88</v>
      </c>
      <c r="AV452" s="13" t="s">
        <v>86</v>
      </c>
      <c r="AW452" s="13" t="s">
        <v>40</v>
      </c>
      <c r="AX452" s="13" t="s">
        <v>78</v>
      </c>
      <c r="AY452" s="235" t="s">
        <v>125</v>
      </c>
    </row>
    <row r="453" s="13" customFormat="1">
      <c r="A453" s="13"/>
      <c r="B453" s="226"/>
      <c r="C453" s="227"/>
      <c r="D453" s="219" t="s">
        <v>138</v>
      </c>
      <c r="E453" s="228" t="s">
        <v>33</v>
      </c>
      <c r="F453" s="229" t="s">
        <v>514</v>
      </c>
      <c r="G453" s="227"/>
      <c r="H453" s="228" t="s">
        <v>33</v>
      </c>
      <c r="I453" s="230"/>
      <c r="J453" s="227"/>
      <c r="K453" s="227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138</v>
      </c>
      <c r="AU453" s="235" t="s">
        <v>88</v>
      </c>
      <c r="AV453" s="13" t="s">
        <v>86</v>
      </c>
      <c r="AW453" s="13" t="s">
        <v>40</v>
      </c>
      <c r="AX453" s="13" t="s">
        <v>78</v>
      </c>
      <c r="AY453" s="235" t="s">
        <v>125</v>
      </c>
    </row>
    <row r="454" s="14" customFormat="1">
      <c r="A454" s="14"/>
      <c r="B454" s="236"/>
      <c r="C454" s="237"/>
      <c r="D454" s="219" t="s">
        <v>138</v>
      </c>
      <c r="E454" s="238" t="s">
        <v>33</v>
      </c>
      <c r="F454" s="239" t="s">
        <v>515</v>
      </c>
      <c r="G454" s="237"/>
      <c r="H454" s="240">
        <v>21.600000000000001</v>
      </c>
      <c r="I454" s="241"/>
      <c r="J454" s="237"/>
      <c r="K454" s="237"/>
      <c r="L454" s="242"/>
      <c r="M454" s="243"/>
      <c r="N454" s="244"/>
      <c r="O454" s="244"/>
      <c r="P454" s="244"/>
      <c r="Q454" s="244"/>
      <c r="R454" s="244"/>
      <c r="S454" s="244"/>
      <c r="T454" s="24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6" t="s">
        <v>138</v>
      </c>
      <c r="AU454" s="246" t="s">
        <v>88</v>
      </c>
      <c r="AV454" s="14" t="s">
        <v>88</v>
      </c>
      <c r="AW454" s="14" t="s">
        <v>40</v>
      </c>
      <c r="AX454" s="14" t="s">
        <v>78</v>
      </c>
      <c r="AY454" s="246" t="s">
        <v>125</v>
      </c>
    </row>
    <row r="455" s="15" customFormat="1">
      <c r="A455" s="15"/>
      <c r="B455" s="247"/>
      <c r="C455" s="248"/>
      <c r="D455" s="219" t="s">
        <v>138</v>
      </c>
      <c r="E455" s="249" t="s">
        <v>33</v>
      </c>
      <c r="F455" s="250" t="s">
        <v>189</v>
      </c>
      <c r="G455" s="248"/>
      <c r="H455" s="251">
        <v>21.600000000000001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7" t="s">
        <v>138</v>
      </c>
      <c r="AU455" s="257" t="s">
        <v>88</v>
      </c>
      <c r="AV455" s="15" t="s">
        <v>132</v>
      </c>
      <c r="AW455" s="15" t="s">
        <v>40</v>
      </c>
      <c r="AX455" s="15" t="s">
        <v>86</v>
      </c>
      <c r="AY455" s="257" t="s">
        <v>125</v>
      </c>
    </row>
    <row r="456" s="14" customFormat="1">
      <c r="A456" s="14"/>
      <c r="B456" s="236"/>
      <c r="C456" s="237"/>
      <c r="D456" s="219" t="s">
        <v>138</v>
      </c>
      <c r="E456" s="237"/>
      <c r="F456" s="239" t="s">
        <v>516</v>
      </c>
      <c r="G456" s="237"/>
      <c r="H456" s="240">
        <v>22.248000000000001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138</v>
      </c>
      <c r="AU456" s="246" t="s">
        <v>88</v>
      </c>
      <c r="AV456" s="14" t="s">
        <v>88</v>
      </c>
      <c r="AW456" s="14" t="s">
        <v>4</v>
      </c>
      <c r="AX456" s="14" t="s">
        <v>86</v>
      </c>
      <c r="AY456" s="246" t="s">
        <v>125</v>
      </c>
    </row>
    <row r="457" s="2" customFormat="1" ht="16.5" customHeight="1">
      <c r="A457" s="40"/>
      <c r="B457" s="41"/>
      <c r="C457" s="206" t="s">
        <v>307</v>
      </c>
      <c r="D457" s="206" t="s">
        <v>127</v>
      </c>
      <c r="E457" s="207" t="s">
        <v>517</v>
      </c>
      <c r="F457" s="208" t="s">
        <v>518</v>
      </c>
      <c r="G457" s="209" t="s">
        <v>130</v>
      </c>
      <c r="H457" s="210">
        <v>2214.5</v>
      </c>
      <c r="I457" s="211"/>
      <c r="J457" s="212">
        <f>ROUND(I457*H457,2)</f>
        <v>0</v>
      </c>
      <c r="K457" s="208" t="s">
        <v>33</v>
      </c>
      <c r="L457" s="46"/>
      <c r="M457" s="213" t="s">
        <v>33</v>
      </c>
      <c r="N457" s="214" t="s">
        <v>49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132</v>
      </c>
      <c r="AT457" s="217" t="s">
        <v>127</v>
      </c>
      <c r="AU457" s="217" t="s">
        <v>88</v>
      </c>
      <c r="AY457" s="18" t="s">
        <v>125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8" t="s">
        <v>86</v>
      </c>
      <c r="BK457" s="218">
        <f>ROUND(I457*H457,2)</f>
        <v>0</v>
      </c>
      <c r="BL457" s="18" t="s">
        <v>132</v>
      </c>
      <c r="BM457" s="217" t="s">
        <v>519</v>
      </c>
    </row>
    <row r="458" s="2" customFormat="1">
      <c r="A458" s="40"/>
      <c r="B458" s="41"/>
      <c r="C458" s="42"/>
      <c r="D458" s="219" t="s">
        <v>134</v>
      </c>
      <c r="E458" s="42"/>
      <c r="F458" s="220" t="s">
        <v>520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8" t="s">
        <v>134</v>
      </c>
      <c r="AU458" s="18" t="s">
        <v>88</v>
      </c>
    </row>
    <row r="459" s="13" customFormat="1">
      <c r="A459" s="13"/>
      <c r="B459" s="226"/>
      <c r="C459" s="227"/>
      <c r="D459" s="219" t="s">
        <v>138</v>
      </c>
      <c r="E459" s="228" t="s">
        <v>33</v>
      </c>
      <c r="F459" s="229" t="s">
        <v>513</v>
      </c>
      <c r="G459" s="227"/>
      <c r="H459" s="228" t="s">
        <v>33</v>
      </c>
      <c r="I459" s="230"/>
      <c r="J459" s="227"/>
      <c r="K459" s="227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138</v>
      </c>
      <c r="AU459" s="235" t="s">
        <v>88</v>
      </c>
      <c r="AV459" s="13" t="s">
        <v>86</v>
      </c>
      <c r="AW459" s="13" t="s">
        <v>40</v>
      </c>
      <c r="AX459" s="13" t="s">
        <v>78</v>
      </c>
      <c r="AY459" s="235" t="s">
        <v>125</v>
      </c>
    </row>
    <row r="460" s="13" customFormat="1">
      <c r="A460" s="13"/>
      <c r="B460" s="226"/>
      <c r="C460" s="227"/>
      <c r="D460" s="219" t="s">
        <v>138</v>
      </c>
      <c r="E460" s="228" t="s">
        <v>33</v>
      </c>
      <c r="F460" s="229" t="s">
        <v>521</v>
      </c>
      <c r="G460" s="227"/>
      <c r="H460" s="228" t="s">
        <v>33</v>
      </c>
      <c r="I460" s="230"/>
      <c r="J460" s="227"/>
      <c r="K460" s="227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138</v>
      </c>
      <c r="AU460" s="235" t="s">
        <v>88</v>
      </c>
      <c r="AV460" s="13" t="s">
        <v>86</v>
      </c>
      <c r="AW460" s="13" t="s">
        <v>40</v>
      </c>
      <c r="AX460" s="13" t="s">
        <v>78</v>
      </c>
      <c r="AY460" s="235" t="s">
        <v>125</v>
      </c>
    </row>
    <row r="461" s="13" customFormat="1">
      <c r="A461" s="13"/>
      <c r="B461" s="226"/>
      <c r="C461" s="227"/>
      <c r="D461" s="219" t="s">
        <v>138</v>
      </c>
      <c r="E461" s="228" t="s">
        <v>33</v>
      </c>
      <c r="F461" s="229" t="s">
        <v>522</v>
      </c>
      <c r="G461" s="227"/>
      <c r="H461" s="228" t="s">
        <v>33</v>
      </c>
      <c r="I461" s="230"/>
      <c r="J461" s="227"/>
      <c r="K461" s="227"/>
      <c r="L461" s="231"/>
      <c r="M461" s="232"/>
      <c r="N461" s="233"/>
      <c r="O461" s="233"/>
      <c r="P461" s="233"/>
      <c r="Q461" s="233"/>
      <c r="R461" s="233"/>
      <c r="S461" s="233"/>
      <c r="T461" s="23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5" t="s">
        <v>138</v>
      </c>
      <c r="AU461" s="235" t="s">
        <v>88</v>
      </c>
      <c r="AV461" s="13" t="s">
        <v>86</v>
      </c>
      <c r="AW461" s="13" t="s">
        <v>40</v>
      </c>
      <c r="AX461" s="13" t="s">
        <v>78</v>
      </c>
      <c r="AY461" s="235" t="s">
        <v>125</v>
      </c>
    </row>
    <row r="462" s="13" customFormat="1">
      <c r="A462" s="13"/>
      <c r="B462" s="226"/>
      <c r="C462" s="227"/>
      <c r="D462" s="219" t="s">
        <v>138</v>
      </c>
      <c r="E462" s="228" t="s">
        <v>33</v>
      </c>
      <c r="F462" s="229" t="s">
        <v>523</v>
      </c>
      <c r="G462" s="227"/>
      <c r="H462" s="228" t="s">
        <v>33</v>
      </c>
      <c r="I462" s="230"/>
      <c r="J462" s="227"/>
      <c r="K462" s="227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138</v>
      </c>
      <c r="AU462" s="235" t="s">
        <v>88</v>
      </c>
      <c r="AV462" s="13" t="s">
        <v>86</v>
      </c>
      <c r="AW462" s="13" t="s">
        <v>40</v>
      </c>
      <c r="AX462" s="13" t="s">
        <v>78</v>
      </c>
      <c r="AY462" s="235" t="s">
        <v>125</v>
      </c>
    </row>
    <row r="463" s="14" customFormat="1">
      <c r="A463" s="14"/>
      <c r="B463" s="236"/>
      <c r="C463" s="237"/>
      <c r="D463" s="219" t="s">
        <v>138</v>
      </c>
      <c r="E463" s="238" t="s">
        <v>33</v>
      </c>
      <c r="F463" s="239" t="s">
        <v>263</v>
      </c>
      <c r="G463" s="237"/>
      <c r="H463" s="240">
        <v>2150</v>
      </c>
      <c r="I463" s="241"/>
      <c r="J463" s="237"/>
      <c r="K463" s="237"/>
      <c r="L463" s="242"/>
      <c r="M463" s="243"/>
      <c r="N463" s="244"/>
      <c r="O463" s="244"/>
      <c r="P463" s="244"/>
      <c r="Q463" s="244"/>
      <c r="R463" s="244"/>
      <c r="S463" s="244"/>
      <c r="T463" s="24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6" t="s">
        <v>138</v>
      </c>
      <c r="AU463" s="246" t="s">
        <v>88</v>
      </c>
      <c r="AV463" s="14" t="s">
        <v>88</v>
      </c>
      <c r="AW463" s="14" t="s">
        <v>40</v>
      </c>
      <c r="AX463" s="14" t="s">
        <v>78</v>
      </c>
      <c r="AY463" s="246" t="s">
        <v>125</v>
      </c>
    </row>
    <row r="464" s="15" customFormat="1">
      <c r="A464" s="15"/>
      <c r="B464" s="247"/>
      <c r="C464" s="248"/>
      <c r="D464" s="219" t="s">
        <v>138</v>
      </c>
      <c r="E464" s="249" t="s">
        <v>33</v>
      </c>
      <c r="F464" s="250" t="s">
        <v>189</v>
      </c>
      <c r="G464" s="248"/>
      <c r="H464" s="251">
        <v>2150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7" t="s">
        <v>138</v>
      </c>
      <c r="AU464" s="257" t="s">
        <v>88</v>
      </c>
      <c r="AV464" s="15" t="s">
        <v>132</v>
      </c>
      <c r="AW464" s="15" t="s">
        <v>40</v>
      </c>
      <c r="AX464" s="15" t="s">
        <v>86</v>
      </c>
      <c r="AY464" s="257" t="s">
        <v>125</v>
      </c>
    </row>
    <row r="465" s="14" customFormat="1">
      <c r="A465" s="14"/>
      <c r="B465" s="236"/>
      <c r="C465" s="237"/>
      <c r="D465" s="219" t="s">
        <v>138</v>
      </c>
      <c r="E465" s="237"/>
      <c r="F465" s="239" t="s">
        <v>524</v>
      </c>
      <c r="G465" s="237"/>
      <c r="H465" s="240">
        <v>2214.5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6" t="s">
        <v>138</v>
      </c>
      <c r="AU465" s="246" t="s">
        <v>88</v>
      </c>
      <c r="AV465" s="14" t="s">
        <v>88</v>
      </c>
      <c r="AW465" s="14" t="s">
        <v>4</v>
      </c>
      <c r="AX465" s="14" t="s">
        <v>86</v>
      </c>
      <c r="AY465" s="246" t="s">
        <v>125</v>
      </c>
    </row>
    <row r="466" s="2" customFormat="1" ht="16.5" customHeight="1">
      <c r="A466" s="40"/>
      <c r="B466" s="41"/>
      <c r="C466" s="206" t="s">
        <v>525</v>
      </c>
      <c r="D466" s="206" t="s">
        <v>127</v>
      </c>
      <c r="E466" s="207" t="s">
        <v>526</v>
      </c>
      <c r="F466" s="208" t="s">
        <v>518</v>
      </c>
      <c r="G466" s="209" t="s">
        <v>130</v>
      </c>
      <c r="H466" s="210">
        <v>2214.5</v>
      </c>
      <c r="I466" s="211"/>
      <c r="J466" s="212">
        <f>ROUND(I466*H466,2)</f>
        <v>0</v>
      </c>
      <c r="K466" s="208" t="s">
        <v>131</v>
      </c>
      <c r="L466" s="46"/>
      <c r="M466" s="213" t="s">
        <v>33</v>
      </c>
      <c r="N466" s="214" t="s">
        <v>49</v>
      </c>
      <c r="O466" s="86"/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132</v>
      </c>
      <c r="AT466" s="217" t="s">
        <v>127</v>
      </c>
      <c r="AU466" s="217" t="s">
        <v>88</v>
      </c>
      <c r="AY466" s="18" t="s">
        <v>125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8" t="s">
        <v>86</v>
      </c>
      <c r="BK466" s="218">
        <f>ROUND(I466*H466,2)</f>
        <v>0</v>
      </c>
      <c r="BL466" s="18" t="s">
        <v>132</v>
      </c>
      <c r="BM466" s="217" t="s">
        <v>527</v>
      </c>
    </row>
    <row r="467" s="2" customFormat="1">
      <c r="A467" s="40"/>
      <c r="B467" s="41"/>
      <c r="C467" s="42"/>
      <c r="D467" s="219" t="s">
        <v>134</v>
      </c>
      <c r="E467" s="42"/>
      <c r="F467" s="220" t="s">
        <v>520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8" t="s">
        <v>134</v>
      </c>
      <c r="AU467" s="18" t="s">
        <v>88</v>
      </c>
    </row>
    <row r="468" s="2" customFormat="1">
      <c r="A468" s="40"/>
      <c r="B468" s="41"/>
      <c r="C468" s="42"/>
      <c r="D468" s="224" t="s">
        <v>136</v>
      </c>
      <c r="E468" s="42"/>
      <c r="F468" s="225" t="s">
        <v>528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8" t="s">
        <v>136</v>
      </c>
      <c r="AU468" s="18" t="s">
        <v>88</v>
      </c>
    </row>
    <row r="469" s="13" customFormat="1">
      <c r="A469" s="13"/>
      <c r="B469" s="226"/>
      <c r="C469" s="227"/>
      <c r="D469" s="219" t="s">
        <v>138</v>
      </c>
      <c r="E469" s="228" t="s">
        <v>33</v>
      </c>
      <c r="F469" s="229" t="s">
        <v>513</v>
      </c>
      <c r="G469" s="227"/>
      <c r="H469" s="228" t="s">
        <v>33</v>
      </c>
      <c r="I469" s="230"/>
      <c r="J469" s="227"/>
      <c r="K469" s="227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138</v>
      </c>
      <c r="AU469" s="235" t="s">
        <v>88</v>
      </c>
      <c r="AV469" s="13" t="s">
        <v>86</v>
      </c>
      <c r="AW469" s="13" t="s">
        <v>40</v>
      </c>
      <c r="AX469" s="13" t="s">
        <v>78</v>
      </c>
      <c r="AY469" s="235" t="s">
        <v>125</v>
      </c>
    </row>
    <row r="470" s="13" customFormat="1">
      <c r="A470" s="13"/>
      <c r="B470" s="226"/>
      <c r="C470" s="227"/>
      <c r="D470" s="219" t="s">
        <v>138</v>
      </c>
      <c r="E470" s="228" t="s">
        <v>33</v>
      </c>
      <c r="F470" s="229" t="s">
        <v>529</v>
      </c>
      <c r="G470" s="227"/>
      <c r="H470" s="228" t="s">
        <v>33</v>
      </c>
      <c r="I470" s="230"/>
      <c r="J470" s="227"/>
      <c r="K470" s="227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138</v>
      </c>
      <c r="AU470" s="235" t="s">
        <v>88</v>
      </c>
      <c r="AV470" s="13" t="s">
        <v>86</v>
      </c>
      <c r="AW470" s="13" t="s">
        <v>40</v>
      </c>
      <c r="AX470" s="13" t="s">
        <v>78</v>
      </c>
      <c r="AY470" s="235" t="s">
        <v>125</v>
      </c>
    </row>
    <row r="471" s="13" customFormat="1">
      <c r="A471" s="13"/>
      <c r="B471" s="226"/>
      <c r="C471" s="227"/>
      <c r="D471" s="219" t="s">
        <v>138</v>
      </c>
      <c r="E471" s="228" t="s">
        <v>33</v>
      </c>
      <c r="F471" s="229" t="s">
        <v>522</v>
      </c>
      <c r="G471" s="227"/>
      <c r="H471" s="228" t="s">
        <v>33</v>
      </c>
      <c r="I471" s="230"/>
      <c r="J471" s="227"/>
      <c r="K471" s="227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138</v>
      </c>
      <c r="AU471" s="235" t="s">
        <v>88</v>
      </c>
      <c r="AV471" s="13" t="s">
        <v>86</v>
      </c>
      <c r="AW471" s="13" t="s">
        <v>40</v>
      </c>
      <c r="AX471" s="13" t="s">
        <v>78</v>
      </c>
      <c r="AY471" s="235" t="s">
        <v>125</v>
      </c>
    </row>
    <row r="472" s="13" customFormat="1">
      <c r="A472" s="13"/>
      <c r="B472" s="226"/>
      <c r="C472" s="227"/>
      <c r="D472" s="219" t="s">
        <v>138</v>
      </c>
      <c r="E472" s="228" t="s">
        <v>33</v>
      </c>
      <c r="F472" s="229" t="s">
        <v>530</v>
      </c>
      <c r="G472" s="227"/>
      <c r="H472" s="228" t="s">
        <v>33</v>
      </c>
      <c r="I472" s="230"/>
      <c r="J472" s="227"/>
      <c r="K472" s="227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138</v>
      </c>
      <c r="AU472" s="235" t="s">
        <v>88</v>
      </c>
      <c r="AV472" s="13" t="s">
        <v>86</v>
      </c>
      <c r="AW472" s="13" t="s">
        <v>40</v>
      </c>
      <c r="AX472" s="13" t="s">
        <v>78</v>
      </c>
      <c r="AY472" s="235" t="s">
        <v>125</v>
      </c>
    </row>
    <row r="473" s="14" customFormat="1">
      <c r="A473" s="14"/>
      <c r="B473" s="236"/>
      <c r="C473" s="237"/>
      <c r="D473" s="219" t="s">
        <v>138</v>
      </c>
      <c r="E473" s="238" t="s">
        <v>33</v>
      </c>
      <c r="F473" s="239" t="s">
        <v>263</v>
      </c>
      <c r="G473" s="237"/>
      <c r="H473" s="240">
        <v>2150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138</v>
      </c>
      <c r="AU473" s="246" t="s">
        <v>88</v>
      </c>
      <c r="AV473" s="14" t="s">
        <v>88</v>
      </c>
      <c r="AW473" s="14" t="s">
        <v>40</v>
      </c>
      <c r="AX473" s="14" t="s">
        <v>78</v>
      </c>
      <c r="AY473" s="246" t="s">
        <v>125</v>
      </c>
    </row>
    <row r="474" s="15" customFormat="1">
      <c r="A474" s="15"/>
      <c r="B474" s="247"/>
      <c r="C474" s="248"/>
      <c r="D474" s="219" t="s">
        <v>138</v>
      </c>
      <c r="E474" s="249" t="s">
        <v>33</v>
      </c>
      <c r="F474" s="250" t="s">
        <v>189</v>
      </c>
      <c r="G474" s="248"/>
      <c r="H474" s="251">
        <v>2150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7" t="s">
        <v>138</v>
      </c>
      <c r="AU474" s="257" t="s">
        <v>88</v>
      </c>
      <c r="AV474" s="15" t="s">
        <v>132</v>
      </c>
      <c r="AW474" s="15" t="s">
        <v>40</v>
      </c>
      <c r="AX474" s="15" t="s">
        <v>86</v>
      </c>
      <c r="AY474" s="257" t="s">
        <v>125</v>
      </c>
    </row>
    <row r="475" s="14" customFormat="1">
      <c r="A475" s="14"/>
      <c r="B475" s="236"/>
      <c r="C475" s="237"/>
      <c r="D475" s="219" t="s">
        <v>138</v>
      </c>
      <c r="E475" s="237"/>
      <c r="F475" s="239" t="s">
        <v>524</v>
      </c>
      <c r="G475" s="237"/>
      <c r="H475" s="240">
        <v>2214.5</v>
      </c>
      <c r="I475" s="241"/>
      <c r="J475" s="237"/>
      <c r="K475" s="237"/>
      <c r="L475" s="242"/>
      <c r="M475" s="243"/>
      <c r="N475" s="244"/>
      <c r="O475" s="244"/>
      <c r="P475" s="244"/>
      <c r="Q475" s="244"/>
      <c r="R475" s="244"/>
      <c r="S475" s="244"/>
      <c r="T475" s="24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6" t="s">
        <v>138</v>
      </c>
      <c r="AU475" s="246" t="s">
        <v>88</v>
      </c>
      <c r="AV475" s="14" t="s">
        <v>88</v>
      </c>
      <c r="AW475" s="14" t="s">
        <v>4</v>
      </c>
      <c r="AX475" s="14" t="s">
        <v>86</v>
      </c>
      <c r="AY475" s="246" t="s">
        <v>125</v>
      </c>
    </row>
    <row r="476" s="2" customFormat="1" ht="16.5" customHeight="1">
      <c r="A476" s="40"/>
      <c r="B476" s="41"/>
      <c r="C476" s="206" t="s">
        <v>531</v>
      </c>
      <c r="D476" s="206" t="s">
        <v>127</v>
      </c>
      <c r="E476" s="207" t="s">
        <v>532</v>
      </c>
      <c r="F476" s="208" t="s">
        <v>533</v>
      </c>
      <c r="G476" s="209" t="s">
        <v>130</v>
      </c>
      <c r="H476" s="210">
        <v>36.049999999999997</v>
      </c>
      <c r="I476" s="211"/>
      <c r="J476" s="212">
        <f>ROUND(I476*H476,2)</f>
        <v>0</v>
      </c>
      <c r="K476" s="208" t="s">
        <v>131</v>
      </c>
      <c r="L476" s="46"/>
      <c r="M476" s="213" t="s">
        <v>33</v>
      </c>
      <c r="N476" s="214" t="s">
        <v>49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132</v>
      </c>
      <c r="AT476" s="217" t="s">
        <v>127</v>
      </c>
      <c r="AU476" s="217" t="s">
        <v>88</v>
      </c>
      <c r="AY476" s="18" t="s">
        <v>125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8" t="s">
        <v>86</v>
      </c>
      <c r="BK476" s="218">
        <f>ROUND(I476*H476,2)</f>
        <v>0</v>
      </c>
      <c r="BL476" s="18" t="s">
        <v>132</v>
      </c>
      <c r="BM476" s="217" t="s">
        <v>534</v>
      </c>
    </row>
    <row r="477" s="2" customFormat="1">
      <c r="A477" s="40"/>
      <c r="B477" s="41"/>
      <c r="C477" s="42"/>
      <c r="D477" s="219" t="s">
        <v>134</v>
      </c>
      <c r="E477" s="42"/>
      <c r="F477" s="220" t="s">
        <v>535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8" t="s">
        <v>134</v>
      </c>
      <c r="AU477" s="18" t="s">
        <v>88</v>
      </c>
    </row>
    <row r="478" s="2" customFormat="1">
      <c r="A478" s="40"/>
      <c r="B478" s="41"/>
      <c r="C478" s="42"/>
      <c r="D478" s="224" t="s">
        <v>136</v>
      </c>
      <c r="E478" s="42"/>
      <c r="F478" s="225" t="s">
        <v>536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8" t="s">
        <v>136</v>
      </c>
      <c r="AU478" s="18" t="s">
        <v>88</v>
      </c>
    </row>
    <row r="479" s="13" customFormat="1">
      <c r="A479" s="13"/>
      <c r="B479" s="226"/>
      <c r="C479" s="227"/>
      <c r="D479" s="219" t="s">
        <v>138</v>
      </c>
      <c r="E479" s="228" t="s">
        <v>33</v>
      </c>
      <c r="F479" s="229" t="s">
        <v>513</v>
      </c>
      <c r="G479" s="227"/>
      <c r="H479" s="228" t="s">
        <v>33</v>
      </c>
      <c r="I479" s="230"/>
      <c r="J479" s="227"/>
      <c r="K479" s="227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138</v>
      </c>
      <c r="AU479" s="235" t="s">
        <v>88</v>
      </c>
      <c r="AV479" s="13" t="s">
        <v>86</v>
      </c>
      <c r="AW479" s="13" t="s">
        <v>40</v>
      </c>
      <c r="AX479" s="13" t="s">
        <v>78</v>
      </c>
      <c r="AY479" s="235" t="s">
        <v>125</v>
      </c>
    </row>
    <row r="480" s="13" customFormat="1">
      <c r="A480" s="13"/>
      <c r="B480" s="226"/>
      <c r="C480" s="227"/>
      <c r="D480" s="219" t="s">
        <v>138</v>
      </c>
      <c r="E480" s="228" t="s">
        <v>33</v>
      </c>
      <c r="F480" s="229" t="s">
        <v>537</v>
      </c>
      <c r="G480" s="227"/>
      <c r="H480" s="228" t="s">
        <v>33</v>
      </c>
      <c r="I480" s="230"/>
      <c r="J480" s="227"/>
      <c r="K480" s="227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138</v>
      </c>
      <c r="AU480" s="235" t="s">
        <v>88</v>
      </c>
      <c r="AV480" s="13" t="s">
        <v>86</v>
      </c>
      <c r="AW480" s="13" t="s">
        <v>40</v>
      </c>
      <c r="AX480" s="13" t="s">
        <v>78</v>
      </c>
      <c r="AY480" s="235" t="s">
        <v>125</v>
      </c>
    </row>
    <row r="481" s="14" customFormat="1">
      <c r="A481" s="14"/>
      <c r="B481" s="236"/>
      <c r="C481" s="237"/>
      <c r="D481" s="219" t="s">
        <v>138</v>
      </c>
      <c r="E481" s="238" t="s">
        <v>33</v>
      </c>
      <c r="F481" s="239" t="s">
        <v>405</v>
      </c>
      <c r="G481" s="237"/>
      <c r="H481" s="240">
        <v>35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6" t="s">
        <v>138</v>
      </c>
      <c r="AU481" s="246" t="s">
        <v>88</v>
      </c>
      <c r="AV481" s="14" t="s">
        <v>88</v>
      </c>
      <c r="AW481" s="14" t="s">
        <v>40</v>
      </c>
      <c r="AX481" s="14" t="s">
        <v>86</v>
      </c>
      <c r="AY481" s="246" t="s">
        <v>125</v>
      </c>
    </row>
    <row r="482" s="14" customFormat="1">
      <c r="A482" s="14"/>
      <c r="B482" s="236"/>
      <c r="C482" s="237"/>
      <c r="D482" s="219" t="s">
        <v>138</v>
      </c>
      <c r="E482" s="237"/>
      <c r="F482" s="239" t="s">
        <v>538</v>
      </c>
      <c r="G482" s="237"/>
      <c r="H482" s="240">
        <v>36.049999999999997</v>
      </c>
      <c r="I482" s="241"/>
      <c r="J482" s="237"/>
      <c r="K482" s="237"/>
      <c r="L482" s="242"/>
      <c r="M482" s="243"/>
      <c r="N482" s="244"/>
      <c r="O482" s="244"/>
      <c r="P482" s="244"/>
      <c r="Q482" s="244"/>
      <c r="R482" s="244"/>
      <c r="S482" s="244"/>
      <c r="T482" s="24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6" t="s">
        <v>138</v>
      </c>
      <c r="AU482" s="246" t="s">
        <v>88</v>
      </c>
      <c r="AV482" s="14" t="s">
        <v>88</v>
      </c>
      <c r="AW482" s="14" t="s">
        <v>4</v>
      </c>
      <c r="AX482" s="14" t="s">
        <v>86</v>
      </c>
      <c r="AY482" s="246" t="s">
        <v>125</v>
      </c>
    </row>
    <row r="483" s="2" customFormat="1" ht="16.5" customHeight="1">
      <c r="A483" s="40"/>
      <c r="B483" s="41"/>
      <c r="C483" s="206" t="s">
        <v>539</v>
      </c>
      <c r="D483" s="206" t="s">
        <v>127</v>
      </c>
      <c r="E483" s="207" t="s">
        <v>540</v>
      </c>
      <c r="F483" s="208" t="s">
        <v>541</v>
      </c>
      <c r="G483" s="209" t="s">
        <v>130</v>
      </c>
      <c r="H483" s="210">
        <v>1034</v>
      </c>
      <c r="I483" s="211"/>
      <c r="J483" s="212">
        <f>ROUND(I483*H483,2)</f>
        <v>0</v>
      </c>
      <c r="K483" s="208" t="s">
        <v>33</v>
      </c>
      <c r="L483" s="46"/>
      <c r="M483" s="213" t="s">
        <v>33</v>
      </c>
      <c r="N483" s="214" t="s">
        <v>49</v>
      </c>
      <c r="O483" s="86"/>
      <c r="P483" s="215">
        <f>O483*H483</f>
        <v>0</v>
      </c>
      <c r="Q483" s="215">
        <v>0</v>
      </c>
      <c r="R483" s="215">
        <f>Q483*H483</f>
        <v>0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132</v>
      </c>
      <c r="AT483" s="217" t="s">
        <v>127</v>
      </c>
      <c r="AU483" s="217" t="s">
        <v>88</v>
      </c>
      <c r="AY483" s="18" t="s">
        <v>125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8" t="s">
        <v>86</v>
      </c>
      <c r="BK483" s="218">
        <f>ROUND(I483*H483,2)</f>
        <v>0</v>
      </c>
      <c r="BL483" s="18" t="s">
        <v>132</v>
      </c>
      <c r="BM483" s="217" t="s">
        <v>542</v>
      </c>
    </row>
    <row r="484" s="2" customFormat="1">
      <c r="A484" s="40"/>
      <c r="B484" s="41"/>
      <c r="C484" s="42"/>
      <c r="D484" s="219" t="s">
        <v>134</v>
      </c>
      <c r="E484" s="42"/>
      <c r="F484" s="220" t="s">
        <v>541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8" t="s">
        <v>134</v>
      </c>
      <c r="AU484" s="18" t="s">
        <v>88</v>
      </c>
    </row>
    <row r="485" s="13" customFormat="1">
      <c r="A485" s="13"/>
      <c r="B485" s="226"/>
      <c r="C485" s="227"/>
      <c r="D485" s="219" t="s">
        <v>138</v>
      </c>
      <c r="E485" s="228" t="s">
        <v>33</v>
      </c>
      <c r="F485" s="229" t="s">
        <v>343</v>
      </c>
      <c r="G485" s="227"/>
      <c r="H485" s="228" t="s">
        <v>33</v>
      </c>
      <c r="I485" s="230"/>
      <c r="J485" s="227"/>
      <c r="K485" s="227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138</v>
      </c>
      <c r="AU485" s="235" t="s">
        <v>88</v>
      </c>
      <c r="AV485" s="13" t="s">
        <v>86</v>
      </c>
      <c r="AW485" s="13" t="s">
        <v>40</v>
      </c>
      <c r="AX485" s="13" t="s">
        <v>78</v>
      </c>
      <c r="AY485" s="235" t="s">
        <v>125</v>
      </c>
    </row>
    <row r="486" s="13" customFormat="1">
      <c r="A486" s="13"/>
      <c r="B486" s="226"/>
      <c r="C486" s="227"/>
      <c r="D486" s="219" t="s">
        <v>138</v>
      </c>
      <c r="E486" s="228" t="s">
        <v>33</v>
      </c>
      <c r="F486" s="229" t="s">
        <v>543</v>
      </c>
      <c r="G486" s="227"/>
      <c r="H486" s="228" t="s">
        <v>33</v>
      </c>
      <c r="I486" s="230"/>
      <c r="J486" s="227"/>
      <c r="K486" s="227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138</v>
      </c>
      <c r="AU486" s="235" t="s">
        <v>88</v>
      </c>
      <c r="AV486" s="13" t="s">
        <v>86</v>
      </c>
      <c r="AW486" s="13" t="s">
        <v>40</v>
      </c>
      <c r="AX486" s="13" t="s">
        <v>78</v>
      </c>
      <c r="AY486" s="235" t="s">
        <v>125</v>
      </c>
    </row>
    <row r="487" s="14" customFormat="1">
      <c r="A487" s="14"/>
      <c r="B487" s="236"/>
      <c r="C487" s="237"/>
      <c r="D487" s="219" t="s">
        <v>138</v>
      </c>
      <c r="E487" s="238" t="s">
        <v>33</v>
      </c>
      <c r="F487" s="239" t="s">
        <v>544</v>
      </c>
      <c r="G487" s="237"/>
      <c r="H487" s="240">
        <v>940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6" t="s">
        <v>138</v>
      </c>
      <c r="AU487" s="246" t="s">
        <v>88</v>
      </c>
      <c r="AV487" s="14" t="s">
        <v>88</v>
      </c>
      <c r="AW487" s="14" t="s">
        <v>40</v>
      </c>
      <c r="AX487" s="14" t="s">
        <v>86</v>
      </c>
      <c r="AY487" s="246" t="s">
        <v>125</v>
      </c>
    </row>
    <row r="488" s="14" customFormat="1">
      <c r="A488" s="14"/>
      <c r="B488" s="236"/>
      <c r="C488" s="237"/>
      <c r="D488" s="219" t="s">
        <v>138</v>
      </c>
      <c r="E488" s="237"/>
      <c r="F488" s="239" t="s">
        <v>545</v>
      </c>
      <c r="G488" s="237"/>
      <c r="H488" s="240">
        <v>1034</v>
      </c>
      <c r="I488" s="241"/>
      <c r="J488" s="237"/>
      <c r="K488" s="237"/>
      <c r="L488" s="242"/>
      <c r="M488" s="243"/>
      <c r="N488" s="244"/>
      <c r="O488" s="244"/>
      <c r="P488" s="244"/>
      <c r="Q488" s="244"/>
      <c r="R488" s="244"/>
      <c r="S488" s="244"/>
      <c r="T488" s="24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6" t="s">
        <v>138</v>
      </c>
      <c r="AU488" s="246" t="s">
        <v>88</v>
      </c>
      <c r="AV488" s="14" t="s">
        <v>88</v>
      </c>
      <c r="AW488" s="14" t="s">
        <v>4</v>
      </c>
      <c r="AX488" s="14" t="s">
        <v>86</v>
      </c>
      <c r="AY488" s="246" t="s">
        <v>125</v>
      </c>
    </row>
    <row r="489" s="2" customFormat="1" ht="16.5" customHeight="1">
      <c r="A489" s="40"/>
      <c r="B489" s="41"/>
      <c r="C489" s="206" t="s">
        <v>546</v>
      </c>
      <c r="D489" s="206" t="s">
        <v>127</v>
      </c>
      <c r="E489" s="207" t="s">
        <v>547</v>
      </c>
      <c r="F489" s="208" t="s">
        <v>548</v>
      </c>
      <c r="G489" s="209" t="s">
        <v>130</v>
      </c>
      <c r="H489" s="210">
        <v>939.36000000000001</v>
      </c>
      <c r="I489" s="211"/>
      <c r="J489" s="212">
        <f>ROUND(I489*H489,2)</f>
        <v>0</v>
      </c>
      <c r="K489" s="208" t="s">
        <v>131</v>
      </c>
      <c r="L489" s="46"/>
      <c r="M489" s="213" t="s">
        <v>33</v>
      </c>
      <c r="N489" s="214" t="s">
        <v>49</v>
      </c>
      <c r="O489" s="86"/>
      <c r="P489" s="215">
        <f>O489*H489</f>
        <v>0</v>
      </c>
      <c r="Q489" s="215">
        <v>0.34499999999999997</v>
      </c>
      <c r="R489" s="215">
        <f>Q489*H489</f>
        <v>324.07919999999996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132</v>
      </c>
      <c r="AT489" s="217" t="s">
        <v>127</v>
      </c>
      <c r="AU489" s="217" t="s">
        <v>88</v>
      </c>
      <c r="AY489" s="18" t="s">
        <v>125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8" t="s">
        <v>86</v>
      </c>
      <c r="BK489" s="218">
        <f>ROUND(I489*H489,2)</f>
        <v>0</v>
      </c>
      <c r="BL489" s="18" t="s">
        <v>132</v>
      </c>
      <c r="BM489" s="217" t="s">
        <v>549</v>
      </c>
    </row>
    <row r="490" s="2" customFormat="1">
      <c r="A490" s="40"/>
      <c r="B490" s="41"/>
      <c r="C490" s="42"/>
      <c r="D490" s="219" t="s">
        <v>134</v>
      </c>
      <c r="E490" s="42"/>
      <c r="F490" s="220" t="s">
        <v>550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8" t="s">
        <v>134</v>
      </c>
      <c r="AU490" s="18" t="s">
        <v>88</v>
      </c>
    </row>
    <row r="491" s="2" customFormat="1">
      <c r="A491" s="40"/>
      <c r="B491" s="41"/>
      <c r="C491" s="42"/>
      <c r="D491" s="224" t="s">
        <v>136</v>
      </c>
      <c r="E491" s="42"/>
      <c r="F491" s="225" t="s">
        <v>551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8" t="s">
        <v>136</v>
      </c>
      <c r="AU491" s="18" t="s">
        <v>88</v>
      </c>
    </row>
    <row r="492" s="13" customFormat="1">
      <c r="A492" s="13"/>
      <c r="B492" s="226"/>
      <c r="C492" s="227"/>
      <c r="D492" s="219" t="s">
        <v>138</v>
      </c>
      <c r="E492" s="228" t="s">
        <v>33</v>
      </c>
      <c r="F492" s="229" t="s">
        <v>513</v>
      </c>
      <c r="G492" s="227"/>
      <c r="H492" s="228" t="s">
        <v>33</v>
      </c>
      <c r="I492" s="230"/>
      <c r="J492" s="227"/>
      <c r="K492" s="227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138</v>
      </c>
      <c r="AU492" s="235" t="s">
        <v>88</v>
      </c>
      <c r="AV492" s="13" t="s">
        <v>86</v>
      </c>
      <c r="AW492" s="13" t="s">
        <v>40</v>
      </c>
      <c r="AX492" s="13" t="s">
        <v>78</v>
      </c>
      <c r="AY492" s="235" t="s">
        <v>125</v>
      </c>
    </row>
    <row r="493" s="13" customFormat="1">
      <c r="A493" s="13"/>
      <c r="B493" s="226"/>
      <c r="C493" s="227"/>
      <c r="D493" s="219" t="s">
        <v>138</v>
      </c>
      <c r="E493" s="228" t="s">
        <v>33</v>
      </c>
      <c r="F493" s="229" t="s">
        <v>552</v>
      </c>
      <c r="G493" s="227"/>
      <c r="H493" s="228" t="s">
        <v>33</v>
      </c>
      <c r="I493" s="230"/>
      <c r="J493" s="227"/>
      <c r="K493" s="227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138</v>
      </c>
      <c r="AU493" s="235" t="s">
        <v>88</v>
      </c>
      <c r="AV493" s="13" t="s">
        <v>86</v>
      </c>
      <c r="AW493" s="13" t="s">
        <v>40</v>
      </c>
      <c r="AX493" s="13" t="s">
        <v>78</v>
      </c>
      <c r="AY493" s="235" t="s">
        <v>125</v>
      </c>
    </row>
    <row r="494" s="13" customFormat="1">
      <c r="A494" s="13"/>
      <c r="B494" s="226"/>
      <c r="C494" s="227"/>
      <c r="D494" s="219" t="s">
        <v>138</v>
      </c>
      <c r="E494" s="228" t="s">
        <v>33</v>
      </c>
      <c r="F494" s="229" t="s">
        <v>553</v>
      </c>
      <c r="G494" s="227"/>
      <c r="H494" s="228" t="s">
        <v>33</v>
      </c>
      <c r="I494" s="230"/>
      <c r="J494" s="227"/>
      <c r="K494" s="227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138</v>
      </c>
      <c r="AU494" s="235" t="s">
        <v>88</v>
      </c>
      <c r="AV494" s="13" t="s">
        <v>86</v>
      </c>
      <c r="AW494" s="13" t="s">
        <v>40</v>
      </c>
      <c r="AX494" s="13" t="s">
        <v>78</v>
      </c>
      <c r="AY494" s="235" t="s">
        <v>125</v>
      </c>
    </row>
    <row r="495" s="14" customFormat="1">
      <c r="A495" s="14"/>
      <c r="B495" s="236"/>
      <c r="C495" s="237"/>
      <c r="D495" s="219" t="s">
        <v>138</v>
      </c>
      <c r="E495" s="238" t="s">
        <v>33</v>
      </c>
      <c r="F495" s="239" t="s">
        <v>554</v>
      </c>
      <c r="G495" s="237"/>
      <c r="H495" s="240">
        <v>570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138</v>
      </c>
      <c r="AU495" s="246" t="s">
        <v>88</v>
      </c>
      <c r="AV495" s="14" t="s">
        <v>88</v>
      </c>
      <c r="AW495" s="14" t="s">
        <v>40</v>
      </c>
      <c r="AX495" s="14" t="s">
        <v>78</v>
      </c>
      <c r="AY495" s="246" t="s">
        <v>125</v>
      </c>
    </row>
    <row r="496" s="13" customFormat="1">
      <c r="A496" s="13"/>
      <c r="B496" s="226"/>
      <c r="C496" s="227"/>
      <c r="D496" s="219" t="s">
        <v>138</v>
      </c>
      <c r="E496" s="228" t="s">
        <v>33</v>
      </c>
      <c r="F496" s="229" t="s">
        <v>555</v>
      </c>
      <c r="G496" s="227"/>
      <c r="H496" s="228" t="s">
        <v>33</v>
      </c>
      <c r="I496" s="230"/>
      <c r="J496" s="227"/>
      <c r="K496" s="227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138</v>
      </c>
      <c r="AU496" s="235" t="s">
        <v>88</v>
      </c>
      <c r="AV496" s="13" t="s">
        <v>86</v>
      </c>
      <c r="AW496" s="13" t="s">
        <v>40</v>
      </c>
      <c r="AX496" s="13" t="s">
        <v>78</v>
      </c>
      <c r="AY496" s="235" t="s">
        <v>125</v>
      </c>
    </row>
    <row r="497" s="14" customFormat="1">
      <c r="A497" s="14"/>
      <c r="B497" s="236"/>
      <c r="C497" s="237"/>
      <c r="D497" s="219" t="s">
        <v>138</v>
      </c>
      <c r="E497" s="238" t="s">
        <v>33</v>
      </c>
      <c r="F497" s="239" t="s">
        <v>556</v>
      </c>
      <c r="G497" s="237"/>
      <c r="H497" s="240">
        <v>342</v>
      </c>
      <c r="I497" s="241"/>
      <c r="J497" s="237"/>
      <c r="K497" s="237"/>
      <c r="L497" s="242"/>
      <c r="M497" s="243"/>
      <c r="N497" s="244"/>
      <c r="O497" s="244"/>
      <c r="P497" s="244"/>
      <c r="Q497" s="244"/>
      <c r="R497" s="244"/>
      <c r="S497" s="244"/>
      <c r="T497" s="24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6" t="s">
        <v>138</v>
      </c>
      <c r="AU497" s="246" t="s">
        <v>88</v>
      </c>
      <c r="AV497" s="14" t="s">
        <v>88</v>
      </c>
      <c r="AW497" s="14" t="s">
        <v>40</v>
      </c>
      <c r="AX497" s="14" t="s">
        <v>78</v>
      </c>
      <c r="AY497" s="246" t="s">
        <v>125</v>
      </c>
    </row>
    <row r="498" s="15" customFormat="1">
      <c r="A498" s="15"/>
      <c r="B498" s="247"/>
      <c r="C498" s="248"/>
      <c r="D498" s="219" t="s">
        <v>138</v>
      </c>
      <c r="E498" s="249" t="s">
        <v>33</v>
      </c>
      <c r="F498" s="250" t="s">
        <v>189</v>
      </c>
      <c r="G498" s="248"/>
      <c r="H498" s="251">
        <v>912</v>
      </c>
      <c r="I498" s="252"/>
      <c r="J498" s="248"/>
      <c r="K498" s="248"/>
      <c r="L498" s="253"/>
      <c r="M498" s="254"/>
      <c r="N498" s="255"/>
      <c r="O498" s="255"/>
      <c r="P498" s="255"/>
      <c r="Q498" s="255"/>
      <c r="R498" s="255"/>
      <c r="S498" s="255"/>
      <c r="T498" s="25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7" t="s">
        <v>138</v>
      </c>
      <c r="AU498" s="257" t="s">
        <v>88</v>
      </c>
      <c r="AV498" s="15" t="s">
        <v>132</v>
      </c>
      <c r="AW498" s="15" t="s">
        <v>40</v>
      </c>
      <c r="AX498" s="15" t="s">
        <v>86</v>
      </c>
      <c r="AY498" s="257" t="s">
        <v>125</v>
      </c>
    </row>
    <row r="499" s="14" customFormat="1">
      <c r="A499" s="14"/>
      <c r="B499" s="236"/>
      <c r="C499" s="237"/>
      <c r="D499" s="219" t="s">
        <v>138</v>
      </c>
      <c r="E499" s="237"/>
      <c r="F499" s="239" t="s">
        <v>557</v>
      </c>
      <c r="G499" s="237"/>
      <c r="H499" s="240">
        <v>939.36000000000001</v>
      </c>
      <c r="I499" s="241"/>
      <c r="J499" s="237"/>
      <c r="K499" s="237"/>
      <c r="L499" s="242"/>
      <c r="M499" s="243"/>
      <c r="N499" s="244"/>
      <c r="O499" s="244"/>
      <c r="P499" s="244"/>
      <c r="Q499" s="244"/>
      <c r="R499" s="244"/>
      <c r="S499" s="244"/>
      <c r="T499" s="245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6" t="s">
        <v>138</v>
      </c>
      <c r="AU499" s="246" t="s">
        <v>88</v>
      </c>
      <c r="AV499" s="14" t="s">
        <v>88</v>
      </c>
      <c r="AW499" s="14" t="s">
        <v>4</v>
      </c>
      <c r="AX499" s="14" t="s">
        <v>86</v>
      </c>
      <c r="AY499" s="246" t="s">
        <v>125</v>
      </c>
    </row>
    <row r="500" s="2" customFormat="1" ht="16.5" customHeight="1">
      <c r="A500" s="40"/>
      <c r="B500" s="41"/>
      <c r="C500" s="206" t="s">
        <v>558</v>
      </c>
      <c r="D500" s="206" t="s">
        <v>127</v>
      </c>
      <c r="E500" s="207" t="s">
        <v>559</v>
      </c>
      <c r="F500" s="208" t="s">
        <v>560</v>
      </c>
      <c r="G500" s="209" t="s">
        <v>130</v>
      </c>
      <c r="H500" s="210">
        <v>36.049999999999997</v>
      </c>
      <c r="I500" s="211"/>
      <c r="J500" s="212">
        <f>ROUND(I500*H500,2)</f>
        <v>0</v>
      </c>
      <c r="K500" s="208" t="s">
        <v>131</v>
      </c>
      <c r="L500" s="46"/>
      <c r="M500" s="213" t="s">
        <v>33</v>
      </c>
      <c r="N500" s="214" t="s">
        <v>49</v>
      </c>
      <c r="O500" s="86"/>
      <c r="P500" s="215">
        <f>O500*H500</f>
        <v>0</v>
      </c>
      <c r="Q500" s="215">
        <v>0.0060099999999999997</v>
      </c>
      <c r="R500" s="215">
        <f>Q500*H500</f>
        <v>0.21666049999999998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132</v>
      </c>
      <c r="AT500" s="217" t="s">
        <v>127</v>
      </c>
      <c r="AU500" s="217" t="s">
        <v>88</v>
      </c>
      <c r="AY500" s="18" t="s">
        <v>125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8" t="s">
        <v>86</v>
      </c>
      <c r="BK500" s="218">
        <f>ROUND(I500*H500,2)</f>
        <v>0</v>
      </c>
      <c r="BL500" s="18" t="s">
        <v>132</v>
      </c>
      <c r="BM500" s="217" t="s">
        <v>561</v>
      </c>
    </row>
    <row r="501" s="2" customFormat="1">
      <c r="A501" s="40"/>
      <c r="B501" s="41"/>
      <c r="C501" s="42"/>
      <c r="D501" s="219" t="s">
        <v>134</v>
      </c>
      <c r="E501" s="42"/>
      <c r="F501" s="220" t="s">
        <v>562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8" t="s">
        <v>134</v>
      </c>
      <c r="AU501" s="18" t="s">
        <v>88</v>
      </c>
    </row>
    <row r="502" s="2" customFormat="1">
      <c r="A502" s="40"/>
      <c r="B502" s="41"/>
      <c r="C502" s="42"/>
      <c r="D502" s="224" t="s">
        <v>136</v>
      </c>
      <c r="E502" s="42"/>
      <c r="F502" s="225" t="s">
        <v>563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8" t="s">
        <v>136</v>
      </c>
      <c r="AU502" s="18" t="s">
        <v>88</v>
      </c>
    </row>
    <row r="503" s="13" customFormat="1">
      <c r="A503" s="13"/>
      <c r="B503" s="226"/>
      <c r="C503" s="227"/>
      <c r="D503" s="219" t="s">
        <v>138</v>
      </c>
      <c r="E503" s="228" t="s">
        <v>33</v>
      </c>
      <c r="F503" s="229" t="s">
        <v>513</v>
      </c>
      <c r="G503" s="227"/>
      <c r="H503" s="228" t="s">
        <v>33</v>
      </c>
      <c r="I503" s="230"/>
      <c r="J503" s="227"/>
      <c r="K503" s="227"/>
      <c r="L503" s="231"/>
      <c r="M503" s="232"/>
      <c r="N503" s="233"/>
      <c r="O503" s="233"/>
      <c r="P503" s="233"/>
      <c r="Q503" s="233"/>
      <c r="R503" s="233"/>
      <c r="S503" s="233"/>
      <c r="T503" s="23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5" t="s">
        <v>138</v>
      </c>
      <c r="AU503" s="235" t="s">
        <v>88</v>
      </c>
      <c r="AV503" s="13" t="s">
        <v>86</v>
      </c>
      <c r="AW503" s="13" t="s">
        <v>40</v>
      </c>
      <c r="AX503" s="13" t="s">
        <v>78</v>
      </c>
      <c r="AY503" s="235" t="s">
        <v>125</v>
      </c>
    </row>
    <row r="504" s="13" customFormat="1">
      <c r="A504" s="13"/>
      <c r="B504" s="226"/>
      <c r="C504" s="227"/>
      <c r="D504" s="219" t="s">
        <v>138</v>
      </c>
      <c r="E504" s="228" t="s">
        <v>33</v>
      </c>
      <c r="F504" s="229" t="s">
        <v>537</v>
      </c>
      <c r="G504" s="227"/>
      <c r="H504" s="228" t="s">
        <v>33</v>
      </c>
      <c r="I504" s="230"/>
      <c r="J504" s="227"/>
      <c r="K504" s="227"/>
      <c r="L504" s="231"/>
      <c r="M504" s="232"/>
      <c r="N504" s="233"/>
      <c r="O504" s="233"/>
      <c r="P504" s="233"/>
      <c r="Q504" s="233"/>
      <c r="R504" s="233"/>
      <c r="S504" s="233"/>
      <c r="T504" s="23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5" t="s">
        <v>138</v>
      </c>
      <c r="AU504" s="235" t="s">
        <v>88</v>
      </c>
      <c r="AV504" s="13" t="s">
        <v>86</v>
      </c>
      <c r="AW504" s="13" t="s">
        <v>40</v>
      </c>
      <c r="AX504" s="13" t="s">
        <v>78</v>
      </c>
      <c r="AY504" s="235" t="s">
        <v>125</v>
      </c>
    </row>
    <row r="505" s="14" customFormat="1">
      <c r="A505" s="14"/>
      <c r="B505" s="236"/>
      <c r="C505" s="237"/>
      <c r="D505" s="219" t="s">
        <v>138</v>
      </c>
      <c r="E505" s="238" t="s">
        <v>33</v>
      </c>
      <c r="F505" s="239" t="s">
        <v>405</v>
      </c>
      <c r="G505" s="237"/>
      <c r="H505" s="240">
        <v>35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6" t="s">
        <v>138</v>
      </c>
      <c r="AU505" s="246" t="s">
        <v>88</v>
      </c>
      <c r="AV505" s="14" t="s">
        <v>88</v>
      </c>
      <c r="AW505" s="14" t="s">
        <v>40</v>
      </c>
      <c r="AX505" s="14" t="s">
        <v>86</v>
      </c>
      <c r="AY505" s="246" t="s">
        <v>125</v>
      </c>
    </row>
    <row r="506" s="14" customFormat="1">
      <c r="A506" s="14"/>
      <c r="B506" s="236"/>
      <c r="C506" s="237"/>
      <c r="D506" s="219" t="s">
        <v>138</v>
      </c>
      <c r="E506" s="237"/>
      <c r="F506" s="239" t="s">
        <v>538</v>
      </c>
      <c r="G506" s="237"/>
      <c r="H506" s="240">
        <v>36.049999999999997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6" t="s">
        <v>138</v>
      </c>
      <c r="AU506" s="246" t="s">
        <v>88</v>
      </c>
      <c r="AV506" s="14" t="s">
        <v>88</v>
      </c>
      <c r="AW506" s="14" t="s">
        <v>4</v>
      </c>
      <c r="AX506" s="14" t="s">
        <v>86</v>
      </c>
      <c r="AY506" s="246" t="s">
        <v>125</v>
      </c>
    </row>
    <row r="507" s="2" customFormat="1" ht="16.5" customHeight="1">
      <c r="A507" s="40"/>
      <c r="B507" s="41"/>
      <c r="C507" s="206" t="s">
        <v>564</v>
      </c>
      <c r="D507" s="206" t="s">
        <v>127</v>
      </c>
      <c r="E507" s="207" t="s">
        <v>565</v>
      </c>
      <c r="F507" s="208" t="s">
        <v>566</v>
      </c>
      <c r="G507" s="209" t="s">
        <v>130</v>
      </c>
      <c r="H507" s="210">
        <v>36.049999999999997</v>
      </c>
      <c r="I507" s="211"/>
      <c r="J507" s="212">
        <f>ROUND(I507*H507,2)</f>
        <v>0</v>
      </c>
      <c r="K507" s="208" t="s">
        <v>131</v>
      </c>
      <c r="L507" s="46"/>
      <c r="M507" s="213" t="s">
        <v>33</v>
      </c>
      <c r="N507" s="214" t="s">
        <v>49</v>
      </c>
      <c r="O507" s="86"/>
      <c r="P507" s="215">
        <f>O507*H507</f>
        <v>0</v>
      </c>
      <c r="Q507" s="215">
        <v>0.00060999999999999997</v>
      </c>
      <c r="R507" s="215">
        <f>Q507*H507</f>
        <v>0.021990499999999996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132</v>
      </c>
      <c r="AT507" s="217" t="s">
        <v>127</v>
      </c>
      <c r="AU507" s="217" t="s">
        <v>88</v>
      </c>
      <c r="AY507" s="18" t="s">
        <v>125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8" t="s">
        <v>86</v>
      </c>
      <c r="BK507" s="218">
        <f>ROUND(I507*H507,2)</f>
        <v>0</v>
      </c>
      <c r="BL507" s="18" t="s">
        <v>132</v>
      </c>
      <c r="BM507" s="217" t="s">
        <v>567</v>
      </c>
    </row>
    <row r="508" s="2" customFormat="1">
      <c r="A508" s="40"/>
      <c r="B508" s="41"/>
      <c r="C508" s="42"/>
      <c r="D508" s="219" t="s">
        <v>134</v>
      </c>
      <c r="E508" s="42"/>
      <c r="F508" s="220" t="s">
        <v>568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8" t="s">
        <v>134</v>
      </c>
      <c r="AU508" s="18" t="s">
        <v>88</v>
      </c>
    </row>
    <row r="509" s="2" customFormat="1">
      <c r="A509" s="40"/>
      <c r="B509" s="41"/>
      <c r="C509" s="42"/>
      <c r="D509" s="224" t="s">
        <v>136</v>
      </c>
      <c r="E509" s="42"/>
      <c r="F509" s="225" t="s">
        <v>569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8" t="s">
        <v>136</v>
      </c>
      <c r="AU509" s="18" t="s">
        <v>88</v>
      </c>
    </row>
    <row r="510" s="13" customFormat="1">
      <c r="A510" s="13"/>
      <c r="B510" s="226"/>
      <c r="C510" s="227"/>
      <c r="D510" s="219" t="s">
        <v>138</v>
      </c>
      <c r="E510" s="228" t="s">
        <v>33</v>
      </c>
      <c r="F510" s="229" t="s">
        <v>513</v>
      </c>
      <c r="G510" s="227"/>
      <c r="H510" s="228" t="s">
        <v>33</v>
      </c>
      <c r="I510" s="230"/>
      <c r="J510" s="227"/>
      <c r="K510" s="227"/>
      <c r="L510" s="231"/>
      <c r="M510" s="232"/>
      <c r="N510" s="233"/>
      <c r="O510" s="233"/>
      <c r="P510" s="233"/>
      <c r="Q510" s="233"/>
      <c r="R510" s="233"/>
      <c r="S510" s="233"/>
      <c r="T510" s="23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5" t="s">
        <v>138</v>
      </c>
      <c r="AU510" s="235" t="s">
        <v>88</v>
      </c>
      <c r="AV510" s="13" t="s">
        <v>86</v>
      </c>
      <c r="AW510" s="13" t="s">
        <v>40</v>
      </c>
      <c r="AX510" s="13" t="s">
        <v>78</v>
      </c>
      <c r="AY510" s="235" t="s">
        <v>125</v>
      </c>
    </row>
    <row r="511" s="13" customFormat="1">
      <c r="A511" s="13"/>
      <c r="B511" s="226"/>
      <c r="C511" s="227"/>
      <c r="D511" s="219" t="s">
        <v>138</v>
      </c>
      <c r="E511" s="228" t="s">
        <v>33</v>
      </c>
      <c r="F511" s="229" t="s">
        <v>537</v>
      </c>
      <c r="G511" s="227"/>
      <c r="H511" s="228" t="s">
        <v>33</v>
      </c>
      <c r="I511" s="230"/>
      <c r="J511" s="227"/>
      <c r="K511" s="227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138</v>
      </c>
      <c r="AU511" s="235" t="s">
        <v>88</v>
      </c>
      <c r="AV511" s="13" t="s">
        <v>86</v>
      </c>
      <c r="AW511" s="13" t="s">
        <v>40</v>
      </c>
      <c r="AX511" s="13" t="s">
        <v>78</v>
      </c>
      <c r="AY511" s="235" t="s">
        <v>125</v>
      </c>
    </row>
    <row r="512" s="14" customFormat="1">
      <c r="A512" s="14"/>
      <c r="B512" s="236"/>
      <c r="C512" s="237"/>
      <c r="D512" s="219" t="s">
        <v>138</v>
      </c>
      <c r="E512" s="238" t="s">
        <v>33</v>
      </c>
      <c r="F512" s="239" t="s">
        <v>405</v>
      </c>
      <c r="G512" s="237"/>
      <c r="H512" s="240">
        <v>35</v>
      </c>
      <c r="I512" s="241"/>
      <c r="J512" s="237"/>
      <c r="K512" s="237"/>
      <c r="L512" s="242"/>
      <c r="M512" s="243"/>
      <c r="N512" s="244"/>
      <c r="O512" s="244"/>
      <c r="P512" s="244"/>
      <c r="Q512" s="244"/>
      <c r="R512" s="244"/>
      <c r="S512" s="244"/>
      <c r="T512" s="24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6" t="s">
        <v>138</v>
      </c>
      <c r="AU512" s="246" t="s">
        <v>88</v>
      </c>
      <c r="AV512" s="14" t="s">
        <v>88</v>
      </c>
      <c r="AW512" s="14" t="s">
        <v>40</v>
      </c>
      <c r="AX512" s="14" t="s">
        <v>86</v>
      </c>
      <c r="AY512" s="246" t="s">
        <v>125</v>
      </c>
    </row>
    <row r="513" s="14" customFormat="1">
      <c r="A513" s="14"/>
      <c r="B513" s="236"/>
      <c r="C513" s="237"/>
      <c r="D513" s="219" t="s">
        <v>138</v>
      </c>
      <c r="E513" s="237"/>
      <c r="F513" s="239" t="s">
        <v>538</v>
      </c>
      <c r="G513" s="237"/>
      <c r="H513" s="240">
        <v>36.049999999999997</v>
      </c>
      <c r="I513" s="241"/>
      <c r="J513" s="237"/>
      <c r="K513" s="237"/>
      <c r="L513" s="242"/>
      <c r="M513" s="243"/>
      <c r="N513" s="244"/>
      <c r="O513" s="244"/>
      <c r="P513" s="244"/>
      <c r="Q513" s="244"/>
      <c r="R513" s="244"/>
      <c r="S513" s="244"/>
      <c r="T513" s="24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6" t="s">
        <v>138</v>
      </c>
      <c r="AU513" s="246" t="s">
        <v>88</v>
      </c>
      <c r="AV513" s="14" t="s">
        <v>88</v>
      </c>
      <c r="AW513" s="14" t="s">
        <v>4</v>
      </c>
      <c r="AX513" s="14" t="s">
        <v>86</v>
      </c>
      <c r="AY513" s="246" t="s">
        <v>125</v>
      </c>
    </row>
    <row r="514" s="2" customFormat="1" ht="21.75" customHeight="1">
      <c r="A514" s="40"/>
      <c r="B514" s="41"/>
      <c r="C514" s="206" t="s">
        <v>140</v>
      </c>
      <c r="D514" s="206" t="s">
        <v>127</v>
      </c>
      <c r="E514" s="207" t="s">
        <v>570</v>
      </c>
      <c r="F514" s="208" t="s">
        <v>571</v>
      </c>
      <c r="G514" s="209" t="s">
        <v>130</v>
      </c>
      <c r="H514" s="210">
        <v>36.049999999999997</v>
      </c>
      <c r="I514" s="211"/>
      <c r="J514" s="212">
        <f>ROUND(I514*H514,2)</f>
        <v>0</v>
      </c>
      <c r="K514" s="208" t="s">
        <v>131</v>
      </c>
      <c r="L514" s="46"/>
      <c r="M514" s="213" t="s">
        <v>33</v>
      </c>
      <c r="N514" s="214" t="s">
        <v>49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132</v>
      </c>
      <c r="AT514" s="217" t="s">
        <v>127</v>
      </c>
      <c r="AU514" s="217" t="s">
        <v>88</v>
      </c>
      <c r="AY514" s="18" t="s">
        <v>125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8" t="s">
        <v>86</v>
      </c>
      <c r="BK514" s="218">
        <f>ROUND(I514*H514,2)</f>
        <v>0</v>
      </c>
      <c r="BL514" s="18" t="s">
        <v>132</v>
      </c>
      <c r="BM514" s="217" t="s">
        <v>572</v>
      </c>
    </row>
    <row r="515" s="2" customFormat="1">
      <c r="A515" s="40"/>
      <c r="B515" s="41"/>
      <c r="C515" s="42"/>
      <c r="D515" s="219" t="s">
        <v>134</v>
      </c>
      <c r="E515" s="42"/>
      <c r="F515" s="220" t="s">
        <v>573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8" t="s">
        <v>134</v>
      </c>
      <c r="AU515" s="18" t="s">
        <v>88</v>
      </c>
    </row>
    <row r="516" s="2" customFormat="1">
      <c r="A516" s="40"/>
      <c r="B516" s="41"/>
      <c r="C516" s="42"/>
      <c r="D516" s="224" t="s">
        <v>136</v>
      </c>
      <c r="E516" s="42"/>
      <c r="F516" s="225" t="s">
        <v>574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8" t="s">
        <v>136</v>
      </c>
      <c r="AU516" s="18" t="s">
        <v>88</v>
      </c>
    </row>
    <row r="517" s="13" customFormat="1">
      <c r="A517" s="13"/>
      <c r="B517" s="226"/>
      <c r="C517" s="227"/>
      <c r="D517" s="219" t="s">
        <v>138</v>
      </c>
      <c r="E517" s="228" t="s">
        <v>33</v>
      </c>
      <c r="F517" s="229" t="s">
        <v>513</v>
      </c>
      <c r="G517" s="227"/>
      <c r="H517" s="228" t="s">
        <v>33</v>
      </c>
      <c r="I517" s="230"/>
      <c r="J517" s="227"/>
      <c r="K517" s="227"/>
      <c r="L517" s="231"/>
      <c r="M517" s="232"/>
      <c r="N517" s="233"/>
      <c r="O517" s="233"/>
      <c r="P517" s="233"/>
      <c r="Q517" s="233"/>
      <c r="R517" s="233"/>
      <c r="S517" s="233"/>
      <c r="T517" s="23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5" t="s">
        <v>138</v>
      </c>
      <c r="AU517" s="235" t="s">
        <v>88</v>
      </c>
      <c r="AV517" s="13" t="s">
        <v>86</v>
      </c>
      <c r="AW517" s="13" t="s">
        <v>40</v>
      </c>
      <c r="AX517" s="13" t="s">
        <v>78</v>
      </c>
      <c r="AY517" s="235" t="s">
        <v>125</v>
      </c>
    </row>
    <row r="518" s="13" customFormat="1">
      <c r="A518" s="13"/>
      <c r="B518" s="226"/>
      <c r="C518" s="227"/>
      <c r="D518" s="219" t="s">
        <v>138</v>
      </c>
      <c r="E518" s="228" t="s">
        <v>33</v>
      </c>
      <c r="F518" s="229" t="s">
        <v>575</v>
      </c>
      <c r="G518" s="227"/>
      <c r="H518" s="228" t="s">
        <v>33</v>
      </c>
      <c r="I518" s="230"/>
      <c r="J518" s="227"/>
      <c r="K518" s="227"/>
      <c r="L518" s="231"/>
      <c r="M518" s="232"/>
      <c r="N518" s="233"/>
      <c r="O518" s="233"/>
      <c r="P518" s="233"/>
      <c r="Q518" s="233"/>
      <c r="R518" s="233"/>
      <c r="S518" s="233"/>
      <c r="T518" s="23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5" t="s">
        <v>138</v>
      </c>
      <c r="AU518" s="235" t="s">
        <v>88</v>
      </c>
      <c r="AV518" s="13" t="s">
        <v>86</v>
      </c>
      <c r="AW518" s="13" t="s">
        <v>40</v>
      </c>
      <c r="AX518" s="13" t="s">
        <v>78</v>
      </c>
      <c r="AY518" s="235" t="s">
        <v>125</v>
      </c>
    </row>
    <row r="519" s="13" customFormat="1">
      <c r="A519" s="13"/>
      <c r="B519" s="226"/>
      <c r="C519" s="227"/>
      <c r="D519" s="219" t="s">
        <v>138</v>
      </c>
      <c r="E519" s="228" t="s">
        <v>33</v>
      </c>
      <c r="F519" s="229" t="s">
        <v>537</v>
      </c>
      <c r="G519" s="227"/>
      <c r="H519" s="228" t="s">
        <v>33</v>
      </c>
      <c r="I519" s="230"/>
      <c r="J519" s="227"/>
      <c r="K519" s="227"/>
      <c r="L519" s="231"/>
      <c r="M519" s="232"/>
      <c r="N519" s="233"/>
      <c r="O519" s="233"/>
      <c r="P519" s="233"/>
      <c r="Q519" s="233"/>
      <c r="R519" s="233"/>
      <c r="S519" s="233"/>
      <c r="T519" s="23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5" t="s">
        <v>138</v>
      </c>
      <c r="AU519" s="235" t="s">
        <v>88</v>
      </c>
      <c r="AV519" s="13" t="s">
        <v>86</v>
      </c>
      <c r="AW519" s="13" t="s">
        <v>40</v>
      </c>
      <c r="AX519" s="13" t="s">
        <v>78</v>
      </c>
      <c r="AY519" s="235" t="s">
        <v>125</v>
      </c>
    </row>
    <row r="520" s="14" customFormat="1">
      <c r="A520" s="14"/>
      <c r="B520" s="236"/>
      <c r="C520" s="237"/>
      <c r="D520" s="219" t="s">
        <v>138</v>
      </c>
      <c r="E520" s="238" t="s">
        <v>33</v>
      </c>
      <c r="F520" s="239" t="s">
        <v>405</v>
      </c>
      <c r="G520" s="237"/>
      <c r="H520" s="240">
        <v>35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138</v>
      </c>
      <c r="AU520" s="246" t="s">
        <v>88</v>
      </c>
      <c r="AV520" s="14" t="s">
        <v>88</v>
      </c>
      <c r="AW520" s="14" t="s">
        <v>40</v>
      </c>
      <c r="AX520" s="14" t="s">
        <v>86</v>
      </c>
      <c r="AY520" s="246" t="s">
        <v>125</v>
      </c>
    </row>
    <row r="521" s="14" customFormat="1">
      <c r="A521" s="14"/>
      <c r="B521" s="236"/>
      <c r="C521" s="237"/>
      <c r="D521" s="219" t="s">
        <v>138</v>
      </c>
      <c r="E521" s="237"/>
      <c r="F521" s="239" t="s">
        <v>538</v>
      </c>
      <c r="G521" s="237"/>
      <c r="H521" s="240">
        <v>36.049999999999997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138</v>
      </c>
      <c r="AU521" s="246" t="s">
        <v>88</v>
      </c>
      <c r="AV521" s="14" t="s">
        <v>88</v>
      </c>
      <c r="AW521" s="14" t="s">
        <v>4</v>
      </c>
      <c r="AX521" s="14" t="s">
        <v>86</v>
      </c>
      <c r="AY521" s="246" t="s">
        <v>125</v>
      </c>
    </row>
    <row r="522" s="2" customFormat="1" ht="16.5" customHeight="1">
      <c r="A522" s="40"/>
      <c r="B522" s="41"/>
      <c r="C522" s="206" t="s">
        <v>576</v>
      </c>
      <c r="D522" s="206" t="s">
        <v>127</v>
      </c>
      <c r="E522" s="207" t="s">
        <v>577</v>
      </c>
      <c r="F522" s="208" t="s">
        <v>578</v>
      </c>
      <c r="G522" s="209" t="s">
        <v>130</v>
      </c>
      <c r="H522" s="210">
        <v>61.799999999999997</v>
      </c>
      <c r="I522" s="211"/>
      <c r="J522" s="212">
        <f>ROUND(I522*H522,2)</f>
        <v>0</v>
      </c>
      <c r="K522" s="208" t="s">
        <v>131</v>
      </c>
      <c r="L522" s="46"/>
      <c r="M522" s="213" t="s">
        <v>33</v>
      </c>
      <c r="N522" s="214" t="s">
        <v>49</v>
      </c>
      <c r="O522" s="86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132</v>
      </c>
      <c r="AT522" s="217" t="s">
        <v>127</v>
      </c>
      <c r="AU522" s="217" t="s">
        <v>88</v>
      </c>
      <c r="AY522" s="18" t="s">
        <v>125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8" t="s">
        <v>86</v>
      </c>
      <c r="BK522" s="218">
        <f>ROUND(I522*H522,2)</f>
        <v>0</v>
      </c>
      <c r="BL522" s="18" t="s">
        <v>132</v>
      </c>
      <c r="BM522" s="217" t="s">
        <v>579</v>
      </c>
    </row>
    <row r="523" s="2" customFormat="1">
      <c r="A523" s="40"/>
      <c r="B523" s="41"/>
      <c r="C523" s="42"/>
      <c r="D523" s="219" t="s">
        <v>134</v>
      </c>
      <c r="E523" s="42"/>
      <c r="F523" s="220" t="s">
        <v>580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8" t="s">
        <v>134</v>
      </c>
      <c r="AU523" s="18" t="s">
        <v>88</v>
      </c>
    </row>
    <row r="524" s="2" customFormat="1">
      <c r="A524" s="40"/>
      <c r="B524" s="41"/>
      <c r="C524" s="42"/>
      <c r="D524" s="224" t="s">
        <v>136</v>
      </c>
      <c r="E524" s="42"/>
      <c r="F524" s="225" t="s">
        <v>581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8" t="s">
        <v>136</v>
      </c>
      <c r="AU524" s="18" t="s">
        <v>88</v>
      </c>
    </row>
    <row r="525" s="13" customFormat="1">
      <c r="A525" s="13"/>
      <c r="B525" s="226"/>
      <c r="C525" s="227"/>
      <c r="D525" s="219" t="s">
        <v>138</v>
      </c>
      <c r="E525" s="228" t="s">
        <v>33</v>
      </c>
      <c r="F525" s="229" t="s">
        <v>513</v>
      </c>
      <c r="G525" s="227"/>
      <c r="H525" s="228" t="s">
        <v>33</v>
      </c>
      <c r="I525" s="230"/>
      <c r="J525" s="227"/>
      <c r="K525" s="227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138</v>
      </c>
      <c r="AU525" s="235" t="s">
        <v>88</v>
      </c>
      <c r="AV525" s="13" t="s">
        <v>86</v>
      </c>
      <c r="AW525" s="13" t="s">
        <v>40</v>
      </c>
      <c r="AX525" s="13" t="s">
        <v>78</v>
      </c>
      <c r="AY525" s="235" t="s">
        <v>125</v>
      </c>
    </row>
    <row r="526" s="13" customFormat="1">
      <c r="A526" s="13"/>
      <c r="B526" s="226"/>
      <c r="C526" s="227"/>
      <c r="D526" s="219" t="s">
        <v>138</v>
      </c>
      <c r="E526" s="228" t="s">
        <v>33</v>
      </c>
      <c r="F526" s="229" t="s">
        <v>582</v>
      </c>
      <c r="G526" s="227"/>
      <c r="H526" s="228" t="s">
        <v>33</v>
      </c>
      <c r="I526" s="230"/>
      <c r="J526" s="227"/>
      <c r="K526" s="227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138</v>
      </c>
      <c r="AU526" s="235" t="s">
        <v>88</v>
      </c>
      <c r="AV526" s="13" t="s">
        <v>86</v>
      </c>
      <c r="AW526" s="13" t="s">
        <v>40</v>
      </c>
      <c r="AX526" s="13" t="s">
        <v>78</v>
      </c>
      <c r="AY526" s="235" t="s">
        <v>125</v>
      </c>
    </row>
    <row r="527" s="14" customFormat="1">
      <c r="A527" s="14"/>
      <c r="B527" s="236"/>
      <c r="C527" s="237"/>
      <c r="D527" s="219" t="s">
        <v>138</v>
      </c>
      <c r="E527" s="238" t="s">
        <v>33</v>
      </c>
      <c r="F527" s="239" t="s">
        <v>583</v>
      </c>
      <c r="G527" s="237"/>
      <c r="H527" s="240">
        <v>60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138</v>
      </c>
      <c r="AU527" s="246" t="s">
        <v>88</v>
      </c>
      <c r="AV527" s="14" t="s">
        <v>88</v>
      </c>
      <c r="AW527" s="14" t="s">
        <v>40</v>
      </c>
      <c r="AX527" s="14" t="s">
        <v>86</v>
      </c>
      <c r="AY527" s="246" t="s">
        <v>125</v>
      </c>
    </row>
    <row r="528" s="14" customFormat="1">
      <c r="A528" s="14"/>
      <c r="B528" s="236"/>
      <c r="C528" s="237"/>
      <c r="D528" s="219" t="s">
        <v>138</v>
      </c>
      <c r="E528" s="237"/>
      <c r="F528" s="239" t="s">
        <v>584</v>
      </c>
      <c r="G528" s="237"/>
      <c r="H528" s="240">
        <v>61.799999999999997</v>
      </c>
      <c r="I528" s="241"/>
      <c r="J528" s="237"/>
      <c r="K528" s="237"/>
      <c r="L528" s="242"/>
      <c r="M528" s="243"/>
      <c r="N528" s="244"/>
      <c r="O528" s="244"/>
      <c r="P528" s="244"/>
      <c r="Q528" s="244"/>
      <c r="R528" s="244"/>
      <c r="S528" s="244"/>
      <c r="T528" s="24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6" t="s">
        <v>138</v>
      </c>
      <c r="AU528" s="246" t="s">
        <v>88</v>
      </c>
      <c r="AV528" s="14" t="s">
        <v>88</v>
      </c>
      <c r="AW528" s="14" t="s">
        <v>4</v>
      </c>
      <c r="AX528" s="14" t="s">
        <v>86</v>
      </c>
      <c r="AY528" s="246" t="s">
        <v>125</v>
      </c>
    </row>
    <row r="529" s="2" customFormat="1" ht="21.75" customHeight="1">
      <c r="A529" s="40"/>
      <c r="B529" s="41"/>
      <c r="C529" s="206" t="s">
        <v>585</v>
      </c>
      <c r="D529" s="206" t="s">
        <v>127</v>
      </c>
      <c r="E529" s="207" t="s">
        <v>586</v>
      </c>
      <c r="F529" s="208" t="s">
        <v>587</v>
      </c>
      <c r="G529" s="209" t="s">
        <v>130</v>
      </c>
      <c r="H529" s="210">
        <v>940</v>
      </c>
      <c r="I529" s="211"/>
      <c r="J529" s="212">
        <f>ROUND(I529*H529,2)</f>
        <v>0</v>
      </c>
      <c r="K529" s="208" t="s">
        <v>131</v>
      </c>
      <c r="L529" s="46"/>
      <c r="M529" s="213" t="s">
        <v>33</v>
      </c>
      <c r="N529" s="214" t="s">
        <v>49</v>
      </c>
      <c r="O529" s="86"/>
      <c r="P529" s="215">
        <f>O529*H529</f>
        <v>0</v>
      </c>
      <c r="Q529" s="215">
        <v>0.087999999999999995</v>
      </c>
      <c r="R529" s="215">
        <f>Q529*H529</f>
        <v>82.719999999999999</v>
      </c>
      <c r="S529" s="215">
        <v>0</v>
      </c>
      <c r="T529" s="216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7" t="s">
        <v>132</v>
      </c>
      <c r="AT529" s="217" t="s">
        <v>127</v>
      </c>
      <c r="AU529" s="217" t="s">
        <v>88</v>
      </c>
      <c r="AY529" s="18" t="s">
        <v>125</v>
      </c>
      <c r="BE529" s="218">
        <f>IF(N529="základní",J529,0)</f>
        <v>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8" t="s">
        <v>86</v>
      </c>
      <c r="BK529" s="218">
        <f>ROUND(I529*H529,2)</f>
        <v>0</v>
      </c>
      <c r="BL529" s="18" t="s">
        <v>132</v>
      </c>
      <c r="BM529" s="217" t="s">
        <v>588</v>
      </c>
    </row>
    <row r="530" s="2" customFormat="1">
      <c r="A530" s="40"/>
      <c r="B530" s="41"/>
      <c r="C530" s="42"/>
      <c r="D530" s="219" t="s">
        <v>134</v>
      </c>
      <c r="E530" s="42"/>
      <c r="F530" s="220" t="s">
        <v>589</v>
      </c>
      <c r="G530" s="42"/>
      <c r="H530" s="42"/>
      <c r="I530" s="221"/>
      <c r="J530" s="42"/>
      <c r="K530" s="42"/>
      <c r="L530" s="46"/>
      <c r="M530" s="222"/>
      <c r="N530" s="223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8" t="s">
        <v>134</v>
      </c>
      <c r="AU530" s="18" t="s">
        <v>88</v>
      </c>
    </row>
    <row r="531" s="2" customFormat="1">
      <c r="A531" s="40"/>
      <c r="B531" s="41"/>
      <c r="C531" s="42"/>
      <c r="D531" s="224" t="s">
        <v>136</v>
      </c>
      <c r="E531" s="42"/>
      <c r="F531" s="225" t="s">
        <v>590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8" t="s">
        <v>136</v>
      </c>
      <c r="AU531" s="18" t="s">
        <v>88</v>
      </c>
    </row>
    <row r="532" s="13" customFormat="1">
      <c r="A532" s="13"/>
      <c r="B532" s="226"/>
      <c r="C532" s="227"/>
      <c r="D532" s="219" t="s">
        <v>138</v>
      </c>
      <c r="E532" s="228" t="s">
        <v>33</v>
      </c>
      <c r="F532" s="229" t="s">
        <v>591</v>
      </c>
      <c r="G532" s="227"/>
      <c r="H532" s="228" t="s">
        <v>33</v>
      </c>
      <c r="I532" s="230"/>
      <c r="J532" s="227"/>
      <c r="K532" s="227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138</v>
      </c>
      <c r="AU532" s="235" t="s">
        <v>88</v>
      </c>
      <c r="AV532" s="13" t="s">
        <v>86</v>
      </c>
      <c r="AW532" s="13" t="s">
        <v>40</v>
      </c>
      <c r="AX532" s="13" t="s">
        <v>78</v>
      </c>
      <c r="AY532" s="235" t="s">
        <v>125</v>
      </c>
    </row>
    <row r="533" s="13" customFormat="1">
      <c r="A533" s="13"/>
      <c r="B533" s="226"/>
      <c r="C533" s="227"/>
      <c r="D533" s="219" t="s">
        <v>138</v>
      </c>
      <c r="E533" s="228" t="s">
        <v>33</v>
      </c>
      <c r="F533" s="229" t="s">
        <v>592</v>
      </c>
      <c r="G533" s="227"/>
      <c r="H533" s="228" t="s">
        <v>33</v>
      </c>
      <c r="I533" s="230"/>
      <c r="J533" s="227"/>
      <c r="K533" s="227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138</v>
      </c>
      <c r="AU533" s="235" t="s">
        <v>88</v>
      </c>
      <c r="AV533" s="13" t="s">
        <v>86</v>
      </c>
      <c r="AW533" s="13" t="s">
        <v>40</v>
      </c>
      <c r="AX533" s="13" t="s">
        <v>78</v>
      </c>
      <c r="AY533" s="235" t="s">
        <v>125</v>
      </c>
    </row>
    <row r="534" s="14" customFormat="1">
      <c r="A534" s="14"/>
      <c r="B534" s="236"/>
      <c r="C534" s="237"/>
      <c r="D534" s="219" t="s">
        <v>138</v>
      </c>
      <c r="E534" s="238" t="s">
        <v>33</v>
      </c>
      <c r="F534" s="239" t="s">
        <v>544</v>
      </c>
      <c r="G534" s="237"/>
      <c r="H534" s="240">
        <v>940</v>
      </c>
      <c r="I534" s="241"/>
      <c r="J534" s="237"/>
      <c r="K534" s="237"/>
      <c r="L534" s="242"/>
      <c r="M534" s="243"/>
      <c r="N534" s="244"/>
      <c r="O534" s="244"/>
      <c r="P534" s="244"/>
      <c r="Q534" s="244"/>
      <c r="R534" s="244"/>
      <c r="S534" s="244"/>
      <c r="T534" s="24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6" t="s">
        <v>138</v>
      </c>
      <c r="AU534" s="246" t="s">
        <v>88</v>
      </c>
      <c r="AV534" s="14" t="s">
        <v>88</v>
      </c>
      <c r="AW534" s="14" t="s">
        <v>40</v>
      </c>
      <c r="AX534" s="14" t="s">
        <v>86</v>
      </c>
      <c r="AY534" s="246" t="s">
        <v>125</v>
      </c>
    </row>
    <row r="535" s="2" customFormat="1" ht="16.5" customHeight="1">
      <c r="A535" s="40"/>
      <c r="B535" s="41"/>
      <c r="C535" s="258" t="s">
        <v>583</v>
      </c>
      <c r="D535" s="258" t="s">
        <v>248</v>
      </c>
      <c r="E535" s="259" t="s">
        <v>593</v>
      </c>
      <c r="F535" s="260" t="s">
        <v>594</v>
      </c>
      <c r="G535" s="261" t="s">
        <v>130</v>
      </c>
      <c r="H535" s="262">
        <v>968.20000000000005</v>
      </c>
      <c r="I535" s="263"/>
      <c r="J535" s="264">
        <f>ROUND(I535*H535,2)</f>
        <v>0</v>
      </c>
      <c r="K535" s="260" t="s">
        <v>33</v>
      </c>
      <c r="L535" s="265"/>
      <c r="M535" s="266" t="s">
        <v>33</v>
      </c>
      <c r="N535" s="267" t="s">
        <v>49</v>
      </c>
      <c r="O535" s="86"/>
      <c r="P535" s="215">
        <f>O535*H535</f>
        <v>0</v>
      </c>
      <c r="Q535" s="215">
        <v>0.41999999999999998</v>
      </c>
      <c r="R535" s="215">
        <f>Q535*H535</f>
        <v>406.64400000000001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190</v>
      </c>
      <c r="AT535" s="217" t="s">
        <v>248</v>
      </c>
      <c r="AU535" s="217" t="s">
        <v>88</v>
      </c>
      <c r="AY535" s="18" t="s">
        <v>125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8" t="s">
        <v>86</v>
      </c>
      <c r="BK535" s="218">
        <f>ROUND(I535*H535,2)</f>
        <v>0</v>
      </c>
      <c r="BL535" s="18" t="s">
        <v>132</v>
      </c>
      <c r="BM535" s="217" t="s">
        <v>595</v>
      </c>
    </row>
    <row r="536" s="2" customFormat="1">
      <c r="A536" s="40"/>
      <c r="B536" s="41"/>
      <c r="C536" s="42"/>
      <c r="D536" s="219" t="s">
        <v>134</v>
      </c>
      <c r="E536" s="42"/>
      <c r="F536" s="220" t="s">
        <v>594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8" t="s">
        <v>134</v>
      </c>
      <c r="AU536" s="18" t="s">
        <v>88</v>
      </c>
    </row>
    <row r="537" s="13" customFormat="1">
      <c r="A537" s="13"/>
      <c r="B537" s="226"/>
      <c r="C537" s="227"/>
      <c r="D537" s="219" t="s">
        <v>138</v>
      </c>
      <c r="E537" s="228" t="s">
        <v>33</v>
      </c>
      <c r="F537" s="229" t="s">
        <v>513</v>
      </c>
      <c r="G537" s="227"/>
      <c r="H537" s="228" t="s">
        <v>33</v>
      </c>
      <c r="I537" s="230"/>
      <c r="J537" s="227"/>
      <c r="K537" s="227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138</v>
      </c>
      <c r="AU537" s="235" t="s">
        <v>88</v>
      </c>
      <c r="AV537" s="13" t="s">
        <v>86</v>
      </c>
      <c r="AW537" s="13" t="s">
        <v>40</v>
      </c>
      <c r="AX537" s="13" t="s">
        <v>78</v>
      </c>
      <c r="AY537" s="235" t="s">
        <v>125</v>
      </c>
    </row>
    <row r="538" s="13" customFormat="1">
      <c r="A538" s="13"/>
      <c r="B538" s="226"/>
      <c r="C538" s="227"/>
      <c r="D538" s="219" t="s">
        <v>138</v>
      </c>
      <c r="E538" s="228" t="s">
        <v>33</v>
      </c>
      <c r="F538" s="229" t="s">
        <v>596</v>
      </c>
      <c r="G538" s="227"/>
      <c r="H538" s="228" t="s">
        <v>33</v>
      </c>
      <c r="I538" s="230"/>
      <c r="J538" s="227"/>
      <c r="K538" s="227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138</v>
      </c>
      <c r="AU538" s="235" t="s">
        <v>88</v>
      </c>
      <c r="AV538" s="13" t="s">
        <v>86</v>
      </c>
      <c r="AW538" s="13" t="s">
        <v>40</v>
      </c>
      <c r="AX538" s="13" t="s">
        <v>78</v>
      </c>
      <c r="AY538" s="235" t="s">
        <v>125</v>
      </c>
    </row>
    <row r="539" s="13" customFormat="1">
      <c r="A539" s="13"/>
      <c r="B539" s="226"/>
      <c r="C539" s="227"/>
      <c r="D539" s="219" t="s">
        <v>138</v>
      </c>
      <c r="E539" s="228" t="s">
        <v>33</v>
      </c>
      <c r="F539" s="229" t="s">
        <v>597</v>
      </c>
      <c r="G539" s="227"/>
      <c r="H539" s="228" t="s">
        <v>33</v>
      </c>
      <c r="I539" s="230"/>
      <c r="J539" s="227"/>
      <c r="K539" s="227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138</v>
      </c>
      <c r="AU539" s="235" t="s">
        <v>88</v>
      </c>
      <c r="AV539" s="13" t="s">
        <v>86</v>
      </c>
      <c r="AW539" s="13" t="s">
        <v>40</v>
      </c>
      <c r="AX539" s="13" t="s">
        <v>78</v>
      </c>
      <c r="AY539" s="235" t="s">
        <v>125</v>
      </c>
    </row>
    <row r="540" s="13" customFormat="1">
      <c r="A540" s="13"/>
      <c r="B540" s="226"/>
      <c r="C540" s="227"/>
      <c r="D540" s="219" t="s">
        <v>138</v>
      </c>
      <c r="E540" s="228" t="s">
        <v>33</v>
      </c>
      <c r="F540" s="229" t="s">
        <v>598</v>
      </c>
      <c r="G540" s="227"/>
      <c r="H540" s="228" t="s">
        <v>33</v>
      </c>
      <c r="I540" s="230"/>
      <c r="J540" s="227"/>
      <c r="K540" s="227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138</v>
      </c>
      <c r="AU540" s="235" t="s">
        <v>88</v>
      </c>
      <c r="AV540" s="13" t="s">
        <v>86</v>
      </c>
      <c r="AW540" s="13" t="s">
        <v>40</v>
      </c>
      <c r="AX540" s="13" t="s">
        <v>78</v>
      </c>
      <c r="AY540" s="235" t="s">
        <v>125</v>
      </c>
    </row>
    <row r="541" s="14" customFormat="1">
      <c r="A541" s="14"/>
      <c r="B541" s="236"/>
      <c r="C541" s="237"/>
      <c r="D541" s="219" t="s">
        <v>138</v>
      </c>
      <c r="E541" s="238" t="s">
        <v>33</v>
      </c>
      <c r="F541" s="239" t="s">
        <v>544</v>
      </c>
      <c r="G541" s="237"/>
      <c r="H541" s="240">
        <v>940</v>
      </c>
      <c r="I541" s="241"/>
      <c r="J541" s="237"/>
      <c r="K541" s="237"/>
      <c r="L541" s="242"/>
      <c r="M541" s="243"/>
      <c r="N541" s="244"/>
      <c r="O541" s="244"/>
      <c r="P541" s="244"/>
      <c r="Q541" s="244"/>
      <c r="R541" s="244"/>
      <c r="S541" s="244"/>
      <c r="T541" s="24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6" t="s">
        <v>138</v>
      </c>
      <c r="AU541" s="246" t="s">
        <v>88</v>
      </c>
      <c r="AV541" s="14" t="s">
        <v>88</v>
      </c>
      <c r="AW541" s="14" t="s">
        <v>40</v>
      </c>
      <c r="AX541" s="14" t="s">
        <v>86</v>
      </c>
      <c r="AY541" s="246" t="s">
        <v>125</v>
      </c>
    </row>
    <row r="542" s="14" customFormat="1">
      <c r="A542" s="14"/>
      <c r="B542" s="236"/>
      <c r="C542" s="237"/>
      <c r="D542" s="219" t="s">
        <v>138</v>
      </c>
      <c r="E542" s="237"/>
      <c r="F542" s="239" t="s">
        <v>599</v>
      </c>
      <c r="G542" s="237"/>
      <c r="H542" s="240">
        <v>968.20000000000005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6" t="s">
        <v>138</v>
      </c>
      <c r="AU542" s="246" t="s">
        <v>88</v>
      </c>
      <c r="AV542" s="14" t="s">
        <v>88</v>
      </c>
      <c r="AW542" s="14" t="s">
        <v>4</v>
      </c>
      <c r="AX542" s="14" t="s">
        <v>86</v>
      </c>
      <c r="AY542" s="246" t="s">
        <v>125</v>
      </c>
    </row>
    <row r="543" s="2" customFormat="1" ht="16.5" customHeight="1">
      <c r="A543" s="40"/>
      <c r="B543" s="41"/>
      <c r="C543" s="206" t="s">
        <v>600</v>
      </c>
      <c r="D543" s="206" t="s">
        <v>127</v>
      </c>
      <c r="E543" s="207" t="s">
        <v>601</v>
      </c>
      <c r="F543" s="208" t="s">
        <v>602</v>
      </c>
      <c r="G543" s="209" t="s">
        <v>286</v>
      </c>
      <c r="H543" s="210">
        <v>30</v>
      </c>
      <c r="I543" s="211"/>
      <c r="J543" s="212">
        <f>ROUND(I543*H543,2)</f>
        <v>0</v>
      </c>
      <c r="K543" s="208" t="s">
        <v>131</v>
      </c>
      <c r="L543" s="46"/>
      <c r="M543" s="213" t="s">
        <v>33</v>
      </c>
      <c r="N543" s="214" t="s">
        <v>49</v>
      </c>
      <c r="O543" s="86"/>
      <c r="P543" s="215">
        <f>O543*H543</f>
        <v>0</v>
      </c>
      <c r="Q543" s="215">
        <v>5.0000000000000002E-05</v>
      </c>
      <c r="R543" s="215">
        <f>Q543*H543</f>
        <v>0.0015</v>
      </c>
      <c r="S543" s="215">
        <v>0</v>
      </c>
      <c r="T543" s="216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17" t="s">
        <v>132</v>
      </c>
      <c r="AT543" s="217" t="s">
        <v>127</v>
      </c>
      <c r="AU543" s="217" t="s">
        <v>88</v>
      </c>
      <c r="AY543" s="18" t="s">
        <v>125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8" t="s">
        <v>86</v>
      </c>
      <c r="BK543" s="218">
        <f>ROUND(I543*H543,2)</f>
        <v>0</v>
      </c>
      <c r="BL543" s="18" t="s">
        <v>132</v>
      </c>
      <c r="BM543" s="217" t="s">
        <v>603</v>
      </c>
    </row>
    <row r="544" s="2" customFormat="1">
      <c r="A544" s="40"/>
      <c r="B544" s="41"/>
      <c r="C544" s="42"/>
      <c r="D544" s="219" t="s">
        <v>134</v>
      </c>
      <c r="E544" s="42"/>
      <c r="F544" s="220" t="s">
        <v>604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8" t="s">
        <v>134</v>
      </c>
      <c r="AU544" s="18" t="s">
        <v>88</v>
      </c>
    </row>
    <row r="545" s="2" customFormat="1">
      <c r="A545" s="40"/>
      <c r="B545" s="41"/>
      <c r="C545" s="42"/>
      <c r="D545" s="224" t="s">
        <v>136</v>
      </c>
      <c r="E545" s="42"/>
      <c r="F545" s="225" t="s">
        <v>605</v>
      </c>
      <c r="G545" s="42"/>
      <c r="H545" s="42"/>
      <c r="I545" s="221"/>
      <c r="J545" s="42"/>
      <c r="K545" s="42"/>
      <c r="L545" s="46"/>
      <c r="M545" s="222"/>
      <c r="N545" s="223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8" t="s">
        <v>136</v>
      </c>
      <c r="AU545" s="18" t="s">
        <v>88</v>
      </c>
    </row>
    <row r="546" s="13" customFormat="1">
      <c r="A546" s="13"/>
      <c r="B546" s="226"/>
      <c r="C546" s="227"/>
      <c r="D546" s="219" t="s">
        <v>138</v>
      </c>
      <c r="E546" s="228" t="s">
        <v>33</v>
      </c>
      <c r="F546" s="229" t="s">
        <v>606</v>
      </c>
      <c r="G546" s="227"/>
      <c r="H546" s="228" t="s">
        <v>33</v>
      </c>
      <c r="I546" s="230"/>
      <c r="J546" s="227"/>
      <c r="K546" s="227"/>
      <c r="L546" s="231"/>
      <c r="M546" s="232"/>
      <c r="N546" s="233"/>
      <c r="O546" s="233"/>
      <c r="P546" s="233"/>
      <c r="Q546" s="233"/>
      <c r="R546" s="233"/>
      <c r="S546" s="233"/>
      <c r="T546" s="23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5" t="s">
        <v>138</v>
      </c>
      <c r="AU546" s="235" t="s">
        <v>88</v>
      </c>
      <c r="AV546" s="13" t="s">
        <v>86</v>
      </c>
      <c r="AW546" s="13" t="s">
        <v>40</v>
      </c>
      <c r="AX546" s="13" t="s">
        <v>78</v>
      </c>
      <c r="AY546" s="235" t="s">
        <v>125</v>
      </c>
    </row>
    <row r="547" s="14" customFormat="1">
      <c r="A547" s="14"/>
      <c r="B547" s="236"/>
      <c r="C547" s="237"/>
      <c r="D547" s="219" t="s">
        <v>138</v>
      </c>
      <c r="E547" s="238" t="s">
        <v>33</v>
      </c>
      <c r="F547" s="239" t="s">
        <v>368</v>
      </c>
      <c r="G547" s="237"/>
      <c r="H547" s="240">
        <v>30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6" t="s">
        <v>138</v>
      </c>
      <c r="AU547" s="246" t="s">
        <v>88</v>
      </c>
      <c r="AV547" s="14" t="s">
        <v>88</v>
      </c>
      <c r="AW547" s="14" t="s">
        <v>40</v>
      </c>
      <c r="AX547" s="14" t="s">
        <v>86</v>
      </c>
      <c r="AY547" s="246" t="s">
        <v>125</v>
      </c>
    </row>
    <row r="548" s="2" customFormat="1" ht="16.5" customHeight="1">
      <c r="A548" s="40"/>
      <c r="B548" s="41"/>
      <c r="C548" s="206" t="s">
        <v>607</v>
      </c>
      <c r="D548" s="206" t="s">
        <v>127</v>
      </c>
      <c r="E548" s="207" t="s">
        <v>608</v>
      </c>
      <c r="F548" s="208" t="s">
        <v>609</v>
      </c>
      <c r="G548" s="209" t="s">
        <v>130</v>
      </c>
      <c r="H548" s="210">
        <v>47</v>
      </c>
      <c r="I548" s="211"/>
      <c r="J548" s="212">
        <f>ROUND(I548*H548,2)</f>
        <v>0</v>
      </c>
      <c r="K548" s="208" t="s">
        <v>131</v>
      </c>
      <c r="L548" s="46"/>
      <c r="M548" s="213" t="s">
        <v>33</v>
      </c>
      <c r="N548" s="214" t="s">
        <v>49</v>
      </c>
      <c r="O548" s="86"/>
      <c r="P548" s="215">
        <f>O548*H548</f>
        <v>0</v>
      </c>
      <c r="Q548" s="215">
        <v>0.15140000000000001</v>
      </c>
      <c r="R548" s="215">
        <f>Q548*H548</f>
        <v>7.1158000000000001</v>
      </c>
      <c r="S548" s="215">
        <v>0</v>
      </c>
      <c r="T548" s="216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7" t="s">
        <v>132</v>
      </c>
      <c r="AT548" s="217" t="s">
        <v>127</v>
      </c>
      <c r="AU548" s="217" t="s">
        <v>88</v>
      </c>
      <c r="AY548" s="18" t="s">
        <v>125</v>
      </c>
      <c r="BE548" s="218">
        <f>IF(N548="základní",J548,0)</f>
        <v>0</v>
      </c>
      <c r="BF548" s="218">
        <f>IF(N548="snížená",J548,0)</f>
        <v>0</v>
      </c>
      <c r="BG548" s="218">
        <f>IF(N548="zákl. přenesená",J548,0)</f>
        <v>0</v>
      </c>
      <c r="BH548" s="218">
        <f>IF(N548="sníž. přenesená",J548,0)</f>
        <v>0</v>
      </c>
      <c r="BI548" s="218">
        <f>IF(N548="nulová",J548,0)</f>
        <v>0</v>
      </c>
      <c r="BJ548" s="18" t="s">
        <v>86</v>
      </c>
      <c r="BK548" s="218">
        <f>ROUND(I548*H548,2)</f>
        <v>0</v>
      </c>
      <c r="BL548" s="18" t="s">
        <v>132</v>
      </c>
      <c r="BM548" s="217" t="s">
        <v>610</v>
      </c>
    </row>
    <row r="549" s="2" customFormat="1">
      <c r="A549" s="40"/>
      <c r="B549" s="41"/>
      <c r="C549" s="42"/>
      <c r="D549" s="219" t="s">
        <v>134</v>
      </c>
      <c r="E549" s="42"/>
      <c r="F549" s="220" t="s">
        <v>611</v>
      </c>
      <c r="G549" s="42"/>
      <c r="H549" s="42"/>
      <c r="I549" s="221"/>
      <c r="J549" s="42"/>
      <c r="K549" s="42"/>
      <c r="L549" s="46"/>
      <c r="M549" s="222"/>
      <c r="N549" s="223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8" t="s">
        <v>134</v>
      </c>
      <c r="AU549" s="18" t="s">
        <v>88</v>
      </c>
    </row>
    <row r="550" s="2" customFormat="1">
      <c r="A550" s="40"/>
      <c r="B550" s="41"/>
      <c r="C550" s="42"/>
      <c r="D550" s="224" t="s">
        <v>136</v>
      </c>
      <c r="E550" s="42"/>
      <c r="F550" s="225" t="s">
        <v>612</v>
      </c>
      <c r="G550" s="42"/>
      <c r="H550" s="42"/>
      <c r="I550" s="221"/>
      <c r="J550" s="42"/>
      <c r="K550" s="42"/>
      <c r="L550" s="46"/>
      <c r="M550" s="222"/>
      <c r="N550" s="223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8" t="s">
        <v>136</v>
      </c>
      <c r="AU550" s="18" t="s">
        <v>88</v>
      </c>
    </row>
    <row r="551" s="13" customFormat="1">
      <c r="A551" s="13"/>
      <c r="B551" s="226"/>
      <c r="C551" s="227"/>
      <c r="D551" s="219" t="s">
        <v>138</v>
      </c>
      <c r="E551" s="228" t="s">
        <v>33</v>
      </c>
      <c r="F551" s="229" t="s">
        <v>613</v>
      </c>
      <c r="G551" s="227"/>
      <c r="H551" s="228" t="s">
        <v>33</v>
      </c>
      <c r="I551" s="230"/>
      <c r="J551" s="227"/>
      <c r="K551" s="227"/>
      <c r="L551" s="231"/>
      <c r="M551" s="232"/>
      <c r="N551" s="233"/>
      <c r="O551" s="233"/>
      <c r="P551" s="233"/>
      <c r="Q551" s="233"/>
      <c r="R551" s="233"/>
      <c r="S551" s="233"/>
      <c r="T551" s="23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5" t="s">
        <v>138</v>
      </c>
      <c r="AU551" s="235" t="s">
        <v>88</v>
      </c>
      <c r="AV551" s="13" t="s">
        <v>86</v>
      </c>
      <c r="AW551" s="13" t="s">
        <v>40</v>
      </c>
      <c r="AX551" s="13" t="s">
        <v>78</v>
      </c>
      <c r="AY551" s="235" t="s">
        <v>125</v>
      </c>
    </row>
    <row r="552" s="13" customFormat="1">
      <c r="A552" s="13"/>
      <c r="B552" s="226"/>
      <c r="C552" s="227"/>
      <c r="D552" s="219" t="s">
        <v>138</v>
      </c>
      <c r="E552" s="228" t="s">
        <v>33</v>
      </c>
      <c r="F552" s="229" t="s">
        <v>614</v>
      </c>
      <c r="G552" s="227"/>
      <c r="H552" s="228" t="s">
        <v>33</v>
      </c>
      <c r="I552" s="230"/>
      <c r="J552" s="227"/>
      <c r="K552" s="227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138</v>
      </c>
      <c r="AU552" s="235" t="s">
        <v>88</v>
      </c>
      <c r="AV552" s="13" t="s">
        <v>86</v>
      </c>
      <c r="AW552" s="13" t="s">
        <v>40</v>
      </c>
      <c r="AX552" s="13" t="s">
        <v>78</v>
      </c>
      <c r="AY552" s="235" t="s">
        <v>125</v>
      </c>
    </row>
    <row r="553" s="14" customFormat="1">
      <c r="A553" s="14"/>
      <c r="B553" s="236"/>
      <c r="C553" s="237"/>
      <c r="D553" s="219" t="s">
        <v>138</v>
      </c>
      <c r="E553" s="238" t="s">
        <v>33</v>
      </c>
      <c r="F553" s="239" t="s">
        <v>615</v>
      </c>
      <c r="G553" s="237"/>
      <c r="H553" s="240">
        <v>47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6" t="s">
        <v>138</v>
      </c>
      <c r="AU553" s="246" t="s">
        <v>88</v>
      </c>
      <c r="AV553" s="14" t="s">
        <v>88</v>
      </c>
      <c r="AW553" s="14" t="s">
        <v>40</v>
      </c>
      <c r="AX553" s="14" t="s">
        <v>86</v>
      </c>
      <c r="AY553" s="246" t="s">
        <v>125</v>
      </c>
    </row>
    <row r="554" s="2" customFormat="1" ht="16.5" customHeight="1">
      <c r="A554" s="40"/>
      <c r="B554" s="41"/>
      <c r="C554" s="206" t="s">
        <v>616</v>
      </c>
      <c r="D554" s="206" t="s">
        <v>127</v>
      </c>
      <c r="E554" s="207" t="s">
        <v>617</v>
      </c>
      <c r="F554" s="208" t="s">
        <v>618</v>
      </c>
      <c r="G554" s="209" t="s">
        <v>286</v>
      </c>
      <c r="H554" s="210">
        <v>28</v>
      </c>
      <c r="I554" s="211"/>
      <c r="J554" s="212">
        <f>ROUND(I554*H554,2)</f>
        <v>0</v>
      </c>
      <c r="K554" s="208" t="s">
        <v>131</v>
      </c>
      <c r="L554" s="46"/>
      <c r="M554" s="213" t="s">
        <v>33</v>
      </c>
      <c r="N554" s="214" t="s">
        <v>49</v>
      </c>
      <c r="O554" s="86"/>
      <c r="P554" s="215">
        <f>O554*H554</f>
        <v>0</v>
      </c>
      <c r="Q554" s="215">
        <v>0.15540000000000001</v>
      </c>
      <c r="R554" s="215">
        <f>Q554*H554</f>
        <v>4.3512000000000004</v>
      </c>
      <c r="S554" s="215">
        <v>0</v>
      </c>
      <c r="T554" s="21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7" t="s">
        <v>132</v>
      </c>
      <c r="AT554" s="217" t="s">
        <v>127</v>
      </c>
      <c r="AU554" s="217" t="s">
        <v>88</v>
      </c>
      <c r="AY554" s="18" t="s">
        <v>125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8" t="s">
        <v>86</v>
      </c>
      <c r="BK554" s="218">
        <f>ROUND(I554*H554,2)</f>
        <v>0</v>
      </c>
      <c r="BL554" s="18" t="s">
        <v>132</v>
      </c>
      <c r="BM554" s="217" t="s">
        <v>619</v>
      </c>
    </row>
    <row r="555" s="2" customFormat="1">
      <c r="A555" s="40"/>
      <c r="B555" s="41"/>
      <c r="C555" s="42"/>
      <c r="D555" s="219" t="s">
        <v>134</v>
      </c>
      <c r="E555" s="42"/>
      <c r="F555" s="220" t="s">
        <v>620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8" t="s">
        <v>134</v>
      </c>
      <c r="AU555" s="18" t="s">
        <v>88</v>
      </c>
    </row>
    <row r="556" s="2" customFormat="1">
      <c r="A556" s="40"/>
      <c r="B556" s="41"/>
      <c r="C556" s="42"/>
      <c r="D556" s="224" t="s">
        <v>136</v>
      </c>
      <c r="E556" s="42"/>
      <c r="F556" s="225" t="s">
        <v>621</v>
      </c>
      <c r="G556" s="42"/>
      <c r="H556" s="42"/>
      <c r="I556" s="221"/>
      <c r="J556" s="42"/>
      <c r="K556" s="42"/>
      <c r="L556" s="46"/>
      <c r="M556" s="222"/>
      <c r="N556" s="223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8" t="s">
        <v>136</v>
      </c>
      <c r="AU556" s="18" t="s">
        <v>88</v>
      </c>
    </row>
    <row r="557" s="13" customFormat="1">
      <c r="A557" s="13"/>
      <c r="B557" s="226"/>
      <c r="C557" s="227"/>
      <c r="D557" s="219" t="s">
        <v>138</v>
      </c>
      <c r="E557" s="228" t="s">
        <v>33</v>
      </c>
      <c r="F557" s="229" t="s">
        <v>622</v>
      </c>
      <c r="G557" s="227"/>
      <c r="H557" s="228" t="s">
        <v>33</v>
      </c>
      <c r="I557" s="230"/>
      <c r="J557" s="227"/>
      <c r="K557" s="227"/>
      <c r="L557" s="231"/>
      <c r="M557" s="232"/>
      <c r="N557" s="233"/>
      <c r="O557" s="233"/>
      <c r="P557" s="233"/>
      <c r="Q557" s="233"/>
      <c r="R557" s="233"/>
      <c r="S557" s="233"/>
      <c r="T557" s="23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5" t="s">
        <v>138</v>
      </c>
      <c r="AU557" s="235" t="s">
        <v>88</v>
      </c>
      <c r="AV557" s="13" t="s">
        <v>86</v>
      </c>
      <c r="AW557" s="13" t="s">
        <v>40</v>
      </c>
      <c r="AX557" s="13" t="s">
        <v>78</v>
      </c>
      <c r="AY557" s="235" t="s">
        <v>125</v>
      </c>
    </row>
    <row r="558" s="14" customFormat="1">
      <c r="A558" s="14"/>
      <c r="B558" s="236"/>
      <c r="C558" s="237"/>
      <c r="D558" s="219" t="s">
        <v>138</v>
      </c>
      <c r="E558" s="238" t="s">
        <v>33</v>
      </c>
      <c r="F558" s="239" t="s">
        <v>623</v>
      </c>
      <c r="G558" s="237"/>
      <c r="H558" s="240">
        <v>24</v>
      </c>
      <c r="I558" s="241"/>
      <c r="J558" s="237"/>
      <c r="K558" s="237"/>
      <c r="L558" s="242"/>
      <c r="M558" s="243"/>
      <c r="N558" s="244"/>
      <c r="O558" s="244"/>
      <c r="P558" s="244"/>
      <c r="Q558" s="244"/>
      <c r="R558" s="244"/>
      <c r="S558" s="244"/>
      <c r="T558" s="24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6" t="s">
        <v>138</v>
      </c>
      <c r="AU558" s="246" t="s">
        <v>88</v>
      </c>
      <c r="AV558" s="14" t="s">
        <v>88</v>
      </c>
      <c r="AW558" s="14" t="s">
        <v>40</v>
      </c>
      <c r="AX558" s="14" t="s">
        <v>78</v>
      </c>
      <c r="AY558" s="246" t="s">
        <v>125</v>
      </c>
    </row>
    <row r="559" s="14" customFormat="1">
      <c r="A559" s="14"/>
      <c r="B559" s="236"/>
      <c r="C559" s="237"/>
      <c r="D559" s="219" t="s">
        <v>138</v>
      </c>
      <c r="E559" s="238" t="s">
        <v>33</v>
      </c>
      <c r="F559" s="239" t="s">
        <v>132</v>
      </c>
      <c r="G559" s="237"/>
      <c r="H559" s="240">
        <v>4</v>
      </c>
      <c r="I559" s="241"/>
      <c r="J559" s="237"/>
      <c r="K559" s="237"/>
      <c r="L559" s="242"/>
      <c r="M559" s="243"/>
      <c r="N559" s="244"/>
      <c r="O559" s="244"/>
      <c r="P559" s="244"/>
      <c r="Q559" s="244"/>
      <c r="R559" s="244"/>
      <c r="S559" s="244"/>
      <c r="T559" s="24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6" t="s">
        <v>138</v>
      </c>
      <c r="AU559" s="246" t="s">
        <v>88</v>
      </c>
      <c r="AV559" s="14" t="s">
        <v>88</v>
      </c>
      <c r="AW559" s="14" t="s">
        <v>40</v>
      </c>
      <c r="AX559" s="14" t="s">
        <v>78</v>
      </c>
      <c r="AY559" s="246" t="s">
        <v>125</v>
      </c>
    </row>
    <row r="560" s="15" customFormat="1">
      <c r="A560" s="15"/>
      <c r="B560" s="247"/>
      <c r="C560" s="248"/>
      <c r="D560" s="219" t="s">
        <v>138</v>
      </c>
      <c r="E560" s="249" t="s">
        <v>33</v>
      </c>
      <c r="F560" s="250" t="s">
        <v>189</v>
      </c>
      <c r="G560" s="248"/>
      <c r="H560" s="251">
        <v>28</v>
      </c>
      <c r="I560" s="252"/>
      <c r="J560" s="248"/>
      <c r="K560" s="248"/>
      <c r="L560" s="253"/>
      <c r="M560" s="254"/>
      <c r="N560" s="255"/>
      <c r="O560" s="255"/>
      <c r="P560" s="255"/>
      <c r="Q560" s="255"/>
      <c r="R560" s="255"/>
      <c r="S560" s="255"/>
      <c r="T560" s="256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57" t="s">
        <v>138</v>
      </c>
      <c r="AU560" s="257" t="s">
        <v>88</v>
      </c>
      <c r="AV560" s="15" t="s">
        <v>132</v>
      </c>
      <c r="AW560" s="15" t="s">
        <v>40</v>
      </c>
      <c r="AX560" s="15" t="s">
        <v>86</v>
      </c>
      <c r="AY560" s="257" t="s">
        <v>125</v>
      </c>
    </row>
    <row r="561" s="2" customFormat="1" ht="16.5" customHeight="1">
      <c r="A561" s="40"/>
      <c r="B561" s="41"/>
      <c r="C561" s="258" t="s">
        <v>624</v>
      </c>
      <c r="D561" s="258" t="s">
        <v>248</v>
      </c>
      <c r="E561" s="259" t="s">
        <v>625</v>
      </c>
      <c r="F561" s="260" t="s">
        <v>626</v>
      </c>
      <c r="G561" s="261" t="s">
        <v>286</v>
      </c>
      <c r="H561" s="262">
        <v>28</v>
      </c>
      <c r="I561" s="263"/>
      <c r="J561" s="264">
        <f>ROUND(I561*H561,2)</f>
        <v>0</v>
      </c>
      <c r="K561" s="260" t="s">
        <v>131</v>
      </c>
      <c r="L561" s="265"/>
      <c r="M561" s="266" t="s">
        <v>33</v>
      </c>
      <c r="N561" s="267" t="s">
        <v>49</v>
      </c>
      <c r="O561" s="86"/>
      <c r="P561" s="215">
        <f>O561*H561</f>
        <v>0</v>
      </c>
      <c r="Q561" s="215">
        <v>0.048300000000000003</v>
      </c>
      <c r="R561" s="215">
        <f>Q561*H561</f>
        <v>1.3524000000000001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190</v>
      </c>
      <c r="AT561" s="217" t="s">
        <v>248</v>
      </c>
      <c r="AU561" s="217" t="s">
        <v>88</v>
      </c>
      <c r="AY561" s="18" t="s">
        <v>125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8" t="s">
        <v>86</v>
      </c>
      <c r="BK561" s="218">
        <f>ROUND(I561*H561,2)</f>
        <v>0</v>
      </c>
      <c r="BL561" s="18" t="s">
        <v>132</v>
      </c>
      <c r="BM561" s="217" t="s">
        <v>627</v>
      </c>
    </row>
    <row r="562" s="2" customFormat="1">
      <c r="A562" s="40"/>
      <c r="B562" s="41"/>
      <c r="C562" s="42"/>
      <c r="D562" s="219" t="s">
        <v>134</v>
      </c>
      <c r="E562" s="42"/>
      <c r="F562" s="220" t="s">
        <v>626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8" t="s">
        <v>134</v>
      </c>
      <c r="AU562" s="18" t="s">
        <v>88</v>
      </c>
    </row>
    <row r="563" s="13" customFormat="1">
      <c r="A563" s="13"/>
      <c r="B563" s="226"/>
      <c r="C563" s="227"/>
      <c r="D563" s="219" t="s">
        <v>138</v>
      </c>
      <c r="E563" s="228" t="s">
        <v>33</v>
      </c>
      <c r="F563" s="229" t="s">
        <v>628</v>
      </c>
      <c r="G563" s="227"/>
      <c r="H563" s="228" t="s">
        <v>33</v>
      </c>
      <c r="I563" s="230"/>
      <c r="J563" s="227"/>
      <c r="K563" s="227"/>
      <c r="L563" s="231"/>
      <c r="M563" s="232"/>
      <c r="N563" s="233"/>
      <c r="O563" s="233"/>
      <c r="P563" s="233"/>
      <c r="Q563" s="233"/>
      <c r="R563" s="233"/>
      <c r="S563" s="233"/>
      <c r="T563" s="23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5" t="s">
        <v>138</v>
      </c>
      <c r="AU563" s="235" t="s">
        <v>88</v>
      </c>
      <c r="AV563" s="13" t="s">
        <v>86</v>
      </c>
      <c r="AW563" s="13" t="s">
        <v>40</v>
      </c>
      <c r="AX563" s="13" t="s">
        <v>78</v>
      </c>
      <c r="AY563" s="235" t="s">
        <v>125</v>
      </c>
    </row>
    <row r="564" s="13" customFormat="1">
      <c r="A564" s="13"/>
      <c r="B564" s="226"/>
      <c r="C564" s="227"/>
      <c r="D564" s="219" t="s">
        <v>138</v>
      </c>
      <c r="E564" s="228" t="s">
        <v>33</v>
      </c>
      <c r="F564" s="229" t="s">
        <v>622</v>
      </c>
      <c r="G564" s="227"/>
      <c r="H564" s="228" t="s">
        <v>33</v>
      </c>
      <c r="I564" s="230"/>
      <c r="J564" s="227"/>
      <c r="K564" s="227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138</v>
      </c>
      <c r="AU564" s="235" t="s">
        <v>88</v>
      </c>
      <c r="AV564" s="13" t="s">
        <v>86</v>
      </c>
      <c r="AW564" s="13" t="s">
        <v>40</v>
      </c>
      <c r="AX564" s="13" t="s">
        <v>78</v>
      </c>
      <c r="AY564" s="235" t="s">
        <v>125</v>
      </c>
    </row>
    <row r="565" s="14" customFormat="1">
      <c r="A565" s="14"/>
      <c r="B565" s="236"/>
      <c r="C565" s="237"/>
      <c r="D565" s="219" t="s">
        <v>138</v>
      </c>
      <c r="E565" s="238" t="s">
        <v>33</v>
      </c>
      <c r="F565" s="239" t="s">
        <v>623</v>
      </c>
      <c r="G565" s="237"/>
      <c r="H565" s="240">
        <v>24</v>
      </c>
      <c r="I565" s="241"/>
      <c r="J565" s="237"/>
      <c r="K565" s="237"/>
      <c r="L565" s="242"/>
      <c r="M565" s="243"/>
      <c r="N565" s="244"/>
      <c r="O565" s="244"/>
      <c r="P565" s="244"/>
      <c r="Q565" s="244"/>
      <c r="R565" s="244"/>
      <c r="S565" s="244"/>
      <c r="T565" s="245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6" t="s">
        <v>138</v>
      </c>
      <c r="AU565" s="246" t="s">
        <v>88</v>
      </c>
      <c r="AV565" s="14" t="s">
        <v>88</v>
      </c>
      <c r="AW565" s="14" t="s">
        <v>40</v>
      </c>
      <c r="AX565" s="14" t="s">
        <v>78</v>
      </c>
      <c r="AY565" s="246" t="s">
        <v>125</v>
      </c>
    </row>
    <row r="566" s="14" customFormat="1">
      <c r="A566" s="14"/>
      <c r="B566" s="236"/>
      <c r="C566" s="237"/>
      <c r="D566" s="219" t="s">
        <v>138</v>
      </c>
      <c r="E566" s="238" t="s">
        <v>33</v>
      </c>
      <c r="F566" s="239" t="s">
        <v>132</v>
      </c>
      <c r="G566" s="237"/>
      <c r="H566" s="240">
        <v>4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6" t="s">
        <v>138</v>
      </c>
      <c r="AU566" s="246" t="s">
        <v>88</v>
      </c>
      <c r="AV566" s="14" t="s">
        <v>88</v>
      </c>
      <c r="AW566" s="14" t="s">
        <v>40</v>
      </c>
      <c r="AX566" s="14" t="s">
        <v>78</v>
      </c>
      <c r="AY566" s="246" t="s">
        <v>125</v>
      </c>
    </row>
    <row r="567" s="15" customFormat="1">
      <c r="A567" s="15"/>
      <c r="B567" s="247"/>
      <c r="C567" s="248"/>
      <c r="D567" s="219" t="s">
        <v>138</v>
      </c>
      <c r="E567" s="249" t="s">
        <v>33</v>
      </c>
      <c r="F567" s="250" t="s">
        <v>189</v>
      </c>
      <c r="G567" s="248"/>
      <c r="H567" s="251">
        <v>28</v>
      </c>
      <c r="I567" s="252"/>
      <c r="J567" s="248"/>
      <c r="K567" s="248"/>
      <c r="L567" s="253"/>
      <c r="M567" s="254"/>
      <c r="N567" s="255"/>
      <c r="O567" s="255"/>
      <c r="P567" s="255"/>
      <c r="Q567" s="255"/>
      <c r="R567" s="255"/>
      <c r="S567" s="255"/>
      <c r="T567" s="256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7" t="s">
        <v>138</v>
      </c>
      <c r="AU567" s="257" t="s">
        <v>88</v>
      </c>
      <c r="AV567" s="15" t="s">
        <v>132</v>
      </c>
      <c r="AW567" s="15" t="s">
        <v>40</v>
      </c>
      <c r="AX567" s="15" t="s">
        <v>86</v>
      </c>
      <c r="AY567" s="257" t="s">
        <v>125</v>
      </c>
    </row>
    <row r="568" s="12" customFormat="1" ht="22.8" customHeight="1">
      <c r="A568" s="12"/>
      <c r="B568" s="190"/>
      <c r="C568" s="191"/>
      <c r="D568" s="192" t="s">
        <v>77</v>
      </c>
      <c r="E568" s="204" t="s">
        <v>190</v>
      </c>
      <c r="F568" s="204" t="s">
        <v>629</v>
      </c>
      <c r="G568" s="191"/>
      <c r="H568" s="191"/>
      <c r="I568" s="194"/>
      <c r="J568" s="205">
        <f>BK568</f>
        <v>0</v>
      </c>
      <c r="K568" s="191"/>
      <c r="L568" s="196"/>
      <c r="M568" s="197"/>
      <c r="N568" s="198"/>
      <c r="O568" s="198"/>
      <c r="P568" s="199">
        <f>SUM(P569:P590)</f>
        <v>0</v>
      </c>
      <c r="Q568" s="198"/>
      <c r="R568" s="199">
        <f>SUM(R569:R590)</f>
        <v>64.180359249999995</v>
      </c>
      <c r="S568" s="198"/>
      <c r="T568" s="200">
        <f>SUM(T569:T590)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01" t="s">
        <v>86</v>
      </c>
      <c r="AT568" s="202" t="s">
        <v>77</v>
      </c>
      <c r="AU568" s="202" t="s">
        <v>86</v>
      </c>
      <c r="AY568" s="201" t="s">
        <v>125</v>
      </c>
      <c r="BK568" s="203">
        <f>SUM(BK569:BK590)</f>
        <v>0</v>
      </c>
    </row>
    <row r="569" s="2" customFormat="1" ht="16.5" customHeight="1">
      <c r="A569" s="40"/>
      <c r="B569" s="41"/>
      <c r="C569" s="206" t="s">
        <v>630</v>
      </c>
      <c r="D569" s="206" t="s">
        <v>127</v>
      </c>
      <c r="E569" s="207" t="s">
        <v>631</v>
      </c>
      <c r="F569" s="208" t="s">
        <v>632</v>
      </c>
      <c r="G569" s="209" t="s">
        <v>286</v>
      </c>
      <c r="H569" s="210">
        <v>7.75</v>
      </c>
      <c r="I569" s="211"/>
      <c r="J569" s="212">
        <f>ROUND(I569*H569,2)</f>
        <v>0</v>
      </c>
      <c r="K569" s="208" t="s">
        <v>131</v>
      </c>
      <c r="L569" s="46"/>
      <c r="M569" s="213" t="s">
        <v>33</v>
      </c>
      <c r="N569" s="214" t="s">
        <v>49</v>
      </c>
      <c r="O569" s="86"/>
      <c r="P569" s="215">
        <f>O569*H569</f>
        <v>0</v>
      </c>
      <c r="Q569" s="215">
        <v>1.3682799999999999</v>
      </c>
      <c r="R569" s="215">
        <f>Q569*H569</f>
        <v>10.60417</v>
      </c>
      <c r="S569" s="215">
        <v>0</v>
      </c>
      <c r="T569" s="21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7" t="s">
        <v>132</v>
      </c>
      <c r="AT569" s="217" t="s">
        <v>127</v>
      </c>
      <c r="AU569" s="217" t="s">
        <v>88</v>
      </c>
      <c r="AY569" s="18" t="s">
        <v>125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8" t="s">
        <v>86</v>
      </c>
      <c r="BK569" s="218">
        <f>ROUND(I569*H569,2)</f>
        <v>0</v>
      </c>
      <c r="BL569" s="18" t="s">
        <v>132</v>
      </c>
      <c r="BM569" s="217" t="s">
        <v>633</v>
      </c>
    </row>
    <row r="570" s="2" customFormat="1">
      <c r="A570" s="40"/>
      <c r="B570" s="41"/>
      <c r="C570" s="42"/>
      <c r="D570" s="219" t="s">
        <v>134</v>
      </c>
      <c r="E570" s="42"/>
      <c r="F570" s="220" t="s">
        <v>634</v>
      </c>
      <c r="G570" s="42"/>
      <c r="H570" s="42"/>
      <c r="I570" s="221"/>
      <c r="J570" s="42"/>
      <c r="K570" s="42"/>
      <c r="L570" s="46"/>
      <c r="M570" s="222"/>
      <c r="N570" s="22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8" t="s">
        <v>134</v>
      </c>
      <c r="AU570" s="18" t="s">
        <v>88</v>
      </c>
    </row>
    <row r="571" s="2" customFormat="1">
      <c r="A571" s="40"/>
      <c r="B571" s="41"/>
      <c r="C571" s="42"/>
      <c r="D571" s="224" t="s">
        <v>136</v>
      </c>
      <c r="E571" s="42"/>
      <c r="F571" s="225" t="s">
        <v>635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8" t="s">
        <v>136</v>
      </c>
      <c r="AU571" s="18" t="s">
        <v>88</v>
      </c>
    </row>
    <row r="572" s="13" customFormat="1">
      <c r="A572" s="13"/>
      <c r="B572" s="226"/>
      <c r="C572" s="227"/>
      <c r="D572" s="219" t="s">
        <v>138</v>
      </c>
      <c r="E572" s="228" t="s">
        <v>33</v>
      </c>
      <c r="F572" s="229" t="s">
        <v>636</v>
      </c>
      <c r="G572" s="227"/>
      <c r="H572" s="228" t="s">
        <v>33</v>
      </c>
      <c r="I572" s="230"/>
      <c r="J572" s="227"/>
      <c r="K572" s="227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138</v>
      </c>
      <c r="AU572" s="235" t="s">
        <v>88</v>
      </c>
      <c r="AV572" s="13" t="s">
        <v>86</v>
      </c>
      <c r="AW572" s="13" t="s">
        <v>40</v>
      </c>
      <c r="AX572" s="13" t="s">
        <v>78</v>
      </c>
      <c r="AY572" s="235" t="s">
        <v>125</v>
      </c>
    </row>
    <row r="573" s="14" customFormat="1">
      <c r="A573" s="14"/>
      <c r="B573" s="236"/>
      <c r="C573" s="237"/>
      <c r="D573" s="219" t="s">
        <v>138</v>
      </c>
      <c r="E573" s="238" t="s">
        <v>33</v>
      </c>
      <c r="F573" s="239" t="s">
        <v>637</v>
      </c>
      <c r="G573" s="237"/>
      <c r="H573" s="240">
        <v>7.75</v>
      </c>
      <c r="I573" s="241"/>
      <c r="J573" s="237"/>
      <c r="K573" s="237"/>
      <c r="L573" s="242"/>
      <c r="M573" s="243"/>
      <c r="N573" s="244"/>
      <c r="O573" s="244"/>
      <c r="P573" s="244"/>
      <c r="Q573" s="244"/>
      <c r="R573" s="244"/>
      <c r="S573" s="244"/>
      <c r="T573" s="245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6" t="s">
        <v>138</v>
      </c>
      <c r="AU573" s="246" t="s">
        <v>88</v>
      </c>
      <c r="AV573" s="14" t="s">
        <v>88</v>
      </c>
      <c r="AW573" s="14" t="s">
        <v>40</v>
      </c>
      <c r="AX573" s="14" t="s">
        <v>86</v>
      </c>
      <c r="AY573" s="246" t="s">
        <v>125</v>
      </c>
    </row>
    <row r="574" s="2" customFormat="1" ht="16.5" customHeight="1">
      <c r="A574" s="40"/>
      <c r="B574" s="41"/>
      <c r="C574" s="258" t="s">
        <v>638</v>
      </c>
      <c r="D574" s="258" t="s">
        <v>248</v>
      </c>
      <c r="E574" s="259" t="s">
        <v>639</v>
      </c>
      <c r="F574" s="260" t="s">
        <v>640</v>
      </c>
      <c r="G574" s="261" t="s">
        <v>286</v>
      </c>
      <c r="H574" s="262">
        <v>8.5250000000000004</v>
      </c>
      <c r="I574" s="263"/>
      <c r="J574" s="264">
        <f>ROUND(I574*H574,2)</f>
        <v>0</v>
      </c>
      <c r="K574" s="260" t="s">
        <v>131</v>
      </c>
      <c r="L574" s="265"/>
      <c r="M574" s="266" t="s">
        <v>33</v>
      </c>
      <c r="N574" s="267" t="s">
        <v>49</v>
      </c>
      <c r="O574" s="86"/>
      <c r="P574" s="215">
        <f>O574*H574</f>
        <v>0</v>
      </c>
      <c r="Q574" s="215">
        <v>0.97999999999999998</v>
      </c>
      <c r="R574" s="215">
        <f>Q574*H574</f>
        <v>8.3544999999999998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190</v>
      </c>
      <c r="AT574" s="217" t="s">
        <v>248</v>
      </c>
      <c r="AU574" s="217" t="s">
        <v>88</v>
      </c>
      <c r="AY574" s="18" t="s">
        <v>125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8" t="s">
        <v>86</v>
      </c>
      <c r="BK574" s="218">
        <f>ROUND(I574*H574,2)</f>
        <v>0</v>
      </c>
      <c r="BL574" s="18" t="s">
        <v>132</v>
      </c>
      <c r="BM574" s="217" t="s">
        <v>641</v>
      </c>
    </row>
    <row r="575" s="2" customFormat="1">
      <c r="A575" s="40"/>
      <c r="B575" s="41"/>
      <c r="C575" s="42"/>
      <c r="D575" s="219" t="s">
        <v>134</v>
      </c>
      <c r="E575" s="42"/>
      <c r="F575" s="220" t="s">
        <v>640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8" t="s">
        <v>134</v>
      </c>
      <c r="AU575" s="18" t="s">
        <v>88</v>
      </c>
    </row>
    <row r="576" s="13" customFormat="1">
      <c r="A576" s="13"/>
      <c r="B576" s="226"/>
      <c r="C576" s="227"/>
      <c r="D576" s="219" t="s">
        <v>138</v>
      </c>
      <c r="E576" s="228" t="s">
        <v>33</v>
      </c>
      <c r="F576" s="229" t="s">
        <v>343</v>
      </c>
      <c r="G576" s="227"/>
      <c r="H576" s="228" t="s">
        <v>33</v>
      </c>
      <c r="I576" s="230"/>
      <c r="J576" s="227"/>
      <c r="K576" s="227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138</v>
      </c>
      <c r="AU576" s="235" t="s">
        <v>88</v>
      </c>
      <c r="AV576" s="13" t="s">
        <v>86</v>
      </c>
      <c r="AW576" s="13" t="s">
        <v>40</v>
      </c>
      <c r="AX576" s="13" t="s">
        <v>78</v>
      </c>
      <c r="AY576" s="235" t="s">
        <v>125</v>
      </c>
    </row>
    <row r="577" s="13" customFormat="1">
      <c r="A577" s="13"/>
      <c r="B577" s="226"/>
      <c r="C577" s="227"/>
      <c r="D577" s="219" t="s">
        <v>138</v>
      </c>
      <c r="E577" s="228" t="s">
        <v>33</v>
      </c>
      <c r="F577" s="229" t="s">
        <v>636</v>
      </c>
      <c r="G577" s="227"/>
      <c r="H577" s="228" t="s">
        <v>33</v>
      </c>
      <c r="I577" s="230"/>
      <c r="J577" s="227"/>
      <c r="K577" s="227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138</v>
      </c>
      <c r="AU577" s="235" t="s">
        <v>88</v>
      </c>
      <c r="AV577" s="13" t="s">
        <v>86</v>
      </c>
      <c r="AW577" s="13" t="s">
        <v>40</v>
      </c>
      <c r="AX577" s="13" t="s">
        <v>78</v>
      </c>
      <c r="AY577" s="235" t="s">
        <v>125</v>
      </c>
    </row>
    <row r="578" s="14" customFormat="1">
      <c r="A578" s="14"/>
      <c r="B578" s="236"/>
      <c r="C578" s="237"/>
      <c r="D578" s="219" t="s">
        <v>138</v>
      </c>
      <c r="E578" s="238" t="s">
        <v>33</v>
      </c>
      <c r="F578" s="239" t="s">
        <v>637</v>
      </c>
      <c r="G578" s="237"/>
      <c r="H578" s="240">
        <v>7.75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6" t="s">
        <v>138</v>
      </c>
      <c r="AU578" s="246" t="s">
        <v>88</v>
      </c>
      <c r="AV578" s="14" t="s">
        <v>88</v>
      </c>
      <c r="AW578" s="14" t="s">
        <v>40</v>
      </c>
      <c r="AX578" s="14" t="s">
        <v>86</v>
      </c>
      <c r="AY578" s="246" t="s">
        <v>125</v>
      </c>
    </row>
    <row r="579" s="14" customFormat="1">
      <c r="A579" s="14"/>
      <c r="B579" s="236"/>
      <c r="C579" s="237"/>
      <c r="D579" s="219" t="s">
        <v>138</v>
      </c>
      <c r="E579" s="237"/>
      <c r="F579" s="239" t="s">
        <v>642</v>
      </c>
      <c r="G579" s="237"/>
      <c r="H579" s="240">
        <v>8.5250000000000004</v>
      </c>
      <c r="I579" s="241"/>
      <c r="J579" s="237"/>
      <c r="K579" s="237"/>
      <c r="L579" s="242"/>
      <c r="M579" s="243"/>
      <c r="N579" s="244"/>
      <c r="O579" s="244"/>
      <c r="P579" s="244"/>
      <c r="Q579" s="244"/>
      <c r="R579" s="244"/>
      <c r="S579" s="244"/>
      <c r="T579" s="24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6" t="s">
        <v>138</v>
      </c>
      <c r="AU579" s="246" t="s">
        <v>88</v>
      </c>
      <c r="AV579" s="14" t="s">
        <v>88</v>
      </c>
      <c r="AW579" s="14" t="s">
        <v>4</v>
      </c>
      <c r="AX579" s="14" t="s">
        <v>86</v>
      </c>
      <c r="AY579" s="246" t="s">
        <v>125</v>
      </c>
    </row>
    <row r="580" s="2" customFormat="1" ht="21.75" customHeight="1">
      <c r="A580" s="40"/>
      <c r="B580" s="41"/>
      <c r="C580" s="206" t="s">
        <v>643</v>
      </c>
      <c r="D580" s="206" t="s">
        <v>127</v>
      </c>
      <c r="E580" s="207" t="s">
        <v>644</v>
      </c>
      <c r="F580" s="208" t="s">
        <v>645</v>
      </c>
      <c r="G580" s="209" t="s">
        <v>143</v>
      </c>
      <c r="H580" s="210">
        <v>2</v>
      </c>
      <c r="I580" s="211"/>
      <c r="J580" s="212">
        <f>ROUND(I580*H580,2)</f>
        <v>0</v>
      </c>
      <c r="K580" s="208" t="s">
        <v>131</v>
      </c>
      <c r="L580" s="46"/>
      <c r="M580" s="213" t="s">
        <v>33</v>
      </c>
      <c r="N580" s="214" t="s">
        <v>49</v>
      </c>
      <c r="O580" s="86"/>
      <c r="P580" s="215">
        <f>O580*H580</f>
        <v>0</v>
      </c>
      <c r="Q580" s="215">
        <v>15.30899</v>
      </c>
      <c r="R580" s="215">
        <f>Q580*H580</f>
        <v>30.617979999999999</v>
      </c>
      <c r="S580" s="215">
        <v>0</v>
      </c>
      <c r="T580" s="216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7" t="s">
        <v>132</v>
      </c>
      <c r="AT580" s="217" t="s">
        <v>127</v>
      </c>
      <c r="AU580" s="217" t="s">
        <v>88</v>
      </c>
      <c r="AY580" s="18" t="s">
        <v>125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8" t="s">
        <v>86</v>
      </c>
      <c r="BK580" s="218">
        <f>ROUND(I580*H580,2)</f>
        <v>0</v>
      </c>
      <c r="BL580" s="18" t="s">
        <v>132</v>
      </c>
      <c r="BM580" s="217" t="s">
        <v>646</v>
      </c>
    </row>
    <row r="581" s="2" customFormat="1">
      <c r="A581" s="40"/>
      <c r="B581" s="41"/>
      <c r="C581" s="42"/>
      <c r="D581" s="219" t="s">
        <v>134</v>
      </c>
      <c r="E581" s="42"/>
      <c r="F581" s="220" t="s">
        <v>647</v>
      </c>
      <c r="G581" s="42"/>
      <c r="H581" s="42"/>
      <c r="I581" s="221"/>
      <c r="J581" s="42"/>
      <c r="K581" s="42"/>
      <c r="L581" s="46"/>
      <c r="M581" s="222"/>
      <c r="N581" s="223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8" t="s">
        <v>134</v>
      </c>
      <c r="AU581" s="18" t="s">
        <v>88</v>
      </c>
    </row>
    <row r="582" s="2" customFormat="1">
      <c r="A582" s="40"/>
      <c r="B582" s="41"/>
      <c r="C582" s="42"/>
      <c r="D582" s="224" t="s">
        <v>136</v>
      </c>
      <c r="E582" s="42"/>
      <c r="F582" s="225" t="s">
        <v>648</v>
      </c>
      <c r="G582" s="42"/>
      <c r="H582" s="42"/>
      <c r="I582" s="221"/>
      <c r="J582" s="42"/>
      <c r="K582" s="42"/>
      <c r="L582" s="46"/>
      <c r="M582" s="222"/>
      <c r="N582" s="223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8" t="s">
        <v>136</v>
      </c>
      <c r="AU582" s="18" t="s">
        <v>88</v>
      </c>
    </row>
    <row r="583" s="13" customFormat="1">
      <c r="A583" s="13"/>
      <c r="B583" s="226"/>
      <c r="C583" s="227"/>
      <c r="D583" s="219" t="s">
        <v>138</v>
      </c>
      <c r="E583" s="228" t="s">
        <v>33</v>
      </c>
      <c r="F583" s="229" t="s">
        <v>649</v>
      </c>
      <c r="G583" s="227"/>
      <c r="H583" s="228" t="s">
        <v>33</v>
      </c>
      <c r="I583" s="230"/>
      <c r="J583" s="227"/>
      <c r="K583" s="227"/>
      <c r="L583" s="231"/>
      <c r="M583" s="232"/>
      <c r="N583" s="233"/>
      <c r="O583" s="233"/>
      <c r="P583" s="233"/>
      <c r="Q583" s="233"/>
      <c r="R583" s="233"/>
      <c r="S583" s="233"/>
      <c r="T583" s="23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5" t="s">
        <v>138</v>
      </c>
      <c r="AU583" s="235" t="s">
        <v>88</v>
      </c>
      <c r="AV583" s="13" t="s">
        <v>86</v>
      </c>
      <c r="AW583" s="13" t="s">
        <v>40</v>
      </c>
      <c r="AX583" s="13" t="s">
        <v>78</v>
      </c>
      <c r="AY583" s="235" t="s">
        <v>125</v>
      </c>
    </row>
    <row r="584" s="13" customFormat="1">
      <c r="A584" s="13"/>
      <c r="B584" s="226"/>
      <c r="C584" s="227"/>
      <c r="D584" s="219" t="s">
        <v>138</v>
      </c>
      <c r="E584" s="228" t="s">
        <v>33</v>
      </c>
      <c r="F584" s="229" t="s">
        <v>650</v>
      </c>
      <c r="G584" s="227"/>
      <c r="H584" s="228" t="s">
        <v>33</v>
      </c>
      <c r="I584" s="230"/>
      <c r="J584" s="227"/>
      <c r="K584" s="227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138</v>
      </c>
      <c r="AU584" s="235" t="s">
        <v>88</v>
      </c>
      <c r="AV584" s="13" t="s">
        <v>86</v>
      </c>
      <c r="AW584" s="13" t="s">
        <v>40</v>
      </c>
      <c r="AX584" s="13" t="s">
        <v>78</v>
      </c>
      <c r="AY584" s="235" t="s">
        <v>125</v>
      </c>
    </row>
    <row r="585" s="14" customFormat="1">
      <c r="A585" s="14"/>
      <c r="B585" s="236"/>
      <c r="C585" s="237"/>
      <c r="D585" s="219" t="s">
        <v>138</v>
      </c>
      <c r="E585" s="238" t="s">
        <v>33</v>
      </c>
      <c r="F585" s="239" t="s">
        <v>88</v>
      </c>
      <c r="G585" s="237"/>
      <c r="H585" s="240">
        <v>2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6" t="s">
        <v>138</v>
      </c>
      <c r="AU585" s="246" t="s">
        <v>88</v>
      </c>
      <c r="AV585" s="14" t="s">
        <v>88</v>
      </c>
      <c r="AW585" s="14" t="s">
        <v>40</v>
      </c>
      <c r="AX585" s="14" t="s">
        <v>86</v>
      </c>
      <c r="AY585" s="246" t="s">
        <v>125</v>
      </c>
    </row>
    <row r="586" s="2" customFormat="1" ht="16.5" customHeight="1">
      <c r="A586" s="40"/>
      <c r="B586" s="41"/>
      <c r="C586" s="206" t="s">
        <v>651</v>
      </c>
      <c r="D586" s="206" t="s">
        <v>127</v>
      </c>
      <c r="E586" s="207" t="s">
        <v>652</v>
      </c>
      <c r="F586" s="208" t="s">
        <v>653</v>
      </c>
      <c r="G586" s="209" t="s">
        <v>171</v>
      </c>
      <c r="H586" s="210">
        <v>5.8129999999999997</v>
      </c>
      <c r="I586" s="211"/>
      <c r="J586" s="212">
        <f>ROUND(I586*H586,2)</f>
        <v>0</v>
      </c>
      <c r="K586" s="208" t="s">
        <v>131</v>
      </c>
      <c r="L586" s="46"/>
      <c r="M586" s="213" t="s">
        <v>33</v>
      </c>
      <c r="N586" s="214" t="s">
        <v>49</v>
      </c>
      <c r="O586" s="86"/>
      <c r="P586" s="215">
        <f>O586*H586</f>
        <v>0</v>
      </c>
      <c r="Q586" s="215">
        <v>2.5122499999999999</v>
      </c>
      <c r="R586" s="215">
        <f>Q586*H586</f>
        <v>14.603709249999998</v>
      </c>
      <c r="S586" s="215">
        <v>0</v>
      </c>
      <c r="T586" s="216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7" t="s">
        <v>132</v>
      </c>
      <c r="AT586" s="217" t="s">
        <v>127</v>
      </c>
      <c r="AU586" s="217" t="s">
        <v>88</v>
      </c>
      <c r="AY586" s="18" t="s">
        <v>125</v>
      </c>
      <c r="BE586" s="218">
        <f>IF(N586="základní",J586,0)</f>
        <v>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8" t="s">
        <v>86</v>
      </c>
      <c r="BK586" s="218">
        <f>ROUND(I586*H586,2)</f>
        <v>0</v>
      </c>
      <c r="BL586" s="18" t="s">
        <v>132</v>
      </c>
      <c r="BM586" s="217" t="s">
        <v>654</v>
      </c>
    </row>
    <row r="587" s="2" customFormat="1">
      <c r="A587" s="40"/>
      <c r="B587" s="41"/>
      <c r="C587" s="42"/>
      <c r="D587" s="219" t="s">
        <v>134</v>
      </c>
      <c r="E587" s="42"/>
      <c r="F587" s="220" t="s">
        <v>655</v>
      </c>
      <c r="G587" s="42"/>
      <c r="H587" s="42"/>
      <c r="I587" s="221"/>
      <c r="J587" s="42"/>
      <c r="K587" s="42"/>
      <c r="L587" s="46"/>
      <c r="M587" s="222"/>
      <c r="N587" s="223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8" t="s">
        <v>134</v>
      </c>
      <c r="AU587" s="18" t="s">
        <v>88</v>
      </c>
    </row>
    <row r="588" s="2" customFormat="1">
      <c r="A588" s="40"/>
      <c r="B588" s="41"/>
      <c r="C588" s="42"/>
      <c r="D588" s="224" t="s">
        <v>136</v>
      </c>
      <c r="E588" s="42"/>
      <c r="F588" s="225" t="s">
        <v>656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8" t="s">
        <v>136</v>
      </c>
      <c r="AU588" s="18" t="s">
        <v>88</v>
      </c>
    </row>
    <row r="589" s="13" customFormat="1">
      <c r="A589" s="13"/>
      <c r="B589" s="226"/>
      <c r="C589" s="227"/>
      <c r="D589" s="219" t="s">
        <v>138</v>
      </c>
      <c r="E589" s="228" t="s">
        <v>33</v>
      </c>
      <c r="F589" s="229" t="s">
        <v>657</v>
      </c>
      <c r="G589" s="227"/>
      <c r="H589" s="228" t="s">
        <v>33</v>
      </c>
      <c r="I589" s="230"/>
      <c r="J589" s="227"/>
      <c r="K589" s="227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138</v>
      </c>
      <c r="AU589" s="235" t="s">
        <v>88</v>
      </c>
      <c r="AV589" s="13" t="s">
        <v>86</v>
      </c>
      <c r="AW589" s="13" t="s">
        <v>40</v>
      </c>
      <c r="AX589" s="13" t="s">
        <v>78</v>
      </c>
      <c r="AY589" s="235" t="s">
        <v>125</v>
      </c>
    </row>
    <row r="590" s="14" customFormat="1">
      <c r="A590" s="14"/>
      <c r="B590" s="236"/>
      <c r="C590" s="237"/>
      <c r="D590" s="219" t="s">
        <v>138</v>
      </c>
      <c r="E590" s="238" t="s">
        <v>33</v>
      </c>
      <c r="F590" s="239" t="s">
        <v>658</v>
      </c>
      <c r="G590" s="237"/>
      <c r="H590" s="240">
        <v>5.8129999999999997</v>
      </c>
      <c r="I590" s="241"/>
      <c r="J590" s="237"/>
      <c r="K590" s="237"/>
      <c r="L590" s="242"/>
      <c r="M590" s="243"/>
      <c r="N590" s="244"/>
      <c r="O590" s="244"/>
      <c r="P590" s="244"/>
      <c r="Q590" s="244"/>
      <c r="R590" s="244"/>
      <c r="S590" s="244"/>
      <c r="T590" s="24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6" t="s">
        <v>138</v>
      </c>
      <c r="AU590" s="246" t="s">
        <v>88</v>
      </c>
      <c r="AV590" s="14" t="s">
        <v>88</v>
      </c>
      <c r="AW590" s="14" t="s">
        <v>40</v>
      </c>
      <c r="AX590" s="14" t="s">
        <v>86</v>
      </c>
      <c r="AY590" s="246" t="s">
        <v>125</v>
      </c>
    </row>
    <row r="591" s="12" customFormat="1" ht="22.8" customHeight="1">
      <c r="A591" s="12"/>
      <c r="B591" s="190"/>
      <c r="C591" s="191"/>
      <c r="D591" s="192" t="s">
        <v>77</v>
      </c>
      <c r="E591" s="204" t="s">
        <v>198</v>
      </c>
      <c r="F591" s="204" t="s">
        <v>659</v>
      </c>
      <c r="G591" s="191"/>
      <c r="H591" s="191"/>
      <c r="I591" s="194"/>
      <c r="J591" s="205">
        <f>BK591</f>
        <v>0</v>
      </c>
      <c r="K591" s="191"/>
      <c r="L591" s="196"/>
      <c r="M591" s="197"/>
      <c r="N591" s="198"/>
      <c r="O591" s="198"/>
      <c r="P591" s="199">
        <f>SUM(P592:P642)</f>
        <v>0</v>
      </c>
      <c r="Q591" s="198"/>
      <c r="R591" s="199">
        <f>SUM(R592:R642)</f>
        <v>0.026199999999999998</v>
      </c>
      <c r="S591" s="198"/>
      <c r="T591" s="200">
        <f>SUM(T592:T642)</f>
        <v>78.059849999999997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01" t="s">
        <v>86</v>
      </c>
      <c r="AT591" s="202" t="s">
        <v>77</v>
      </c>
      <c r="AU591" s="202" t="s">
        <v>86</v>
      </c>
      <c r="AY591" s="201" t="s">
        <v>125</v>
      </c>
      <c r="BK591" s="203">
        <f>SUM(BK592:BK642)</f>
        <v>0</v>
      </c>
    </row>
    <row r="592" s="2" customFormat="1" ht="16.5" customHeight="1">
      <c r="A592" s="40"/>
      <c r="B592" s="41"/>
      <c r="C592" s="206" t="s">
        <v>660</v>
      </c>
      <c r="D592" s="206" t="s">
        <v>127</v>
      </c>
      <c r="E592" s="207" t="s">
        <v>661</v>
      </c>
      <c r="F592" s="208" t="s">
        <v>662</v>
      </c>
      <c r="G592" s="209" t="s">
        <v>143</v>
      </c>
      <c r="H592" s="210">
        <v>2</v>
      </c>
      <c r="I592" s="211"/>
      <c r="J592" s="212">
        <f>ROUND(I592*H592,2)</f>
        <v>0</v>
      </c>
      <c r="K592" s="208" t="s">
        <v>131</v>
      </c>
      <c r="L592" s="46"/>
      <c r="M592" s="213" t="s">
        <v>33</v>
      </c>
      <c r="N592" s="214" t="s">
        <v>49</v>
      </c>
      <c r="O592" s="86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132</v>
      </c>
      <c r="AT592" s="217" t="s">
        <v>127</v>
      </c>
      <c r="AU592" s="217" t="s">
        <v>88</v>
      </c>
      <c r="AY592" s="18" t="s">
        <v>125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8" t="s">
        <v>86</v>
      </c>
      <c r="BK592" s="218">
        <f>ROUND(I592*H592,2)</f>
        <v>0</v>
      </c>
      <c r="BL592" s="18" t="s">
        <v>132</v>
      </c>
      <c r="BM592" s="217" t="s">
        <v>663</v>
      </c>
    </row>
    <row r="593" s="2" customFormat="1">
      <c r="A593" s="40"/>
      <c r="B593" s="41"/>
      <c r="C593" s="42"/>
      <c r="D593" s="219" t="s">
        <v>134</v>
      </c>
      <c r="E593" s="42"/>
      <c r="F593" s="220" t="s">
        <v>664</v>
      </c>
      <c r="G593" s="42"/>
      <c r="H593" s="42"/>
      <c r="I593" s="221"/>
      <c r="J593" s="42"/>
      <c r="K593" s="42"/>
      <c r="L593" s="46"/>
      <c r="M593" s="222"/>
      <c r="N593" s="22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8" t="s">
        <v>134</v>
      </c>
      <c r="AU593" s="18" t="s">
        <v>88</v>
      </c>
    </row>
    <row r="594" s="2" customFormat="1">
      <c r="A594" s="40"/>
      <c r="B594" s="41"/>
      <c r="C594" s="42"/>
      <c r="D594" s="224" t="s">
        <v>136</v>
      </c>
      <c r="E594" s="42"/>
      <c r="F594" s="225" t="s">
        <v>665</v>
      </c>
      <c r="G594" s="42"/>
      <c r="H594" s="42"/>
      <c r="I594" s="221"/>
      <c r="J594" s="42"/>
      <c r="K594" s="42"/>
      <c r="L594" s="46"/>
      <c r="M594" s="222"/>
      <c r="N594" s="223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8" t="s">
        <v>136</v>
      </c>
      <c r="AU594" s="18" t="s">
        <v>88</v>
      </c>
    </row>
    <row r="595" s="13" customFormat="1">
      <c r="A595" s="13"/>
      <c r="B595" s="226"/>
      <c r="C595" s="227"/>
      <c r="D595" s="219" t="s">
        <v>138</v>
      </c>
      <c r="E595" s="228" t="s">
        <v>33</v>
      </c>
      <c r="F595" s="229" t="s">
        <v>666</v>
      </c>
      <c r="G595" s="227"/>
      <c r="H595" s="228" t="s">
        <v>33</v>
      </c>
      <c r="I595" s="230"/>
      <c r="J595" s="227"/>
      <c r="K595" s="227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138</v>
      </c>
      <c r="AU595" s="235" t="s">
        <v>88</v>
      </c>
      <c r="AV595" s="13" t="s">
        <v>86</v>
      </c>
      <c r="AW595" s="13" t="s">
        <v>40</v>
      </c>
      <c r="AX595" s="13" t="s">
        <v>78</v>
      </c>
      <c r="AY595" s="235" t="s">
        <v>125</v>
      </c>
    </row>
    <row r="596" s="14" customFormat="1">
      <c r="A596" s="14"/>
      <c r="B596" s="236"/>
      <c r="C596" s="237"/>
      <c r="D596" s="219" t="s">
        <v>138</v>
      </c>
      <c r="E596" s="238" t="s">
        <v>33</v>
      </c>
      <c r="F596" s="239" t="s">
        <v>88</v>
      </c>
      <c r="G596" s="237"/>
      <c r="H596" s="240">
        <v>2</v>
      </c>
      <c r="I596" s="241"/>
      <c r="J596" s="237"/>
      <c r="K596" s="237"/>
      <c r="L596" s="242"/>
      <c r="M596" s="243"/>
      <c r="N596" s="244"/>
      <c r="O596" s="244"/>
      <c r="P596" s="244"/>
      <c r="Q596" s="244"/>
      <c r="R596" s="244"/>
      <c r="S596" s="244"/>
      <c r="T596" s="245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6" t="s">
        <v>138</v>
      </c>
      <c r="AU596" s="246" t="s">
        <v>88</v>
      </c>
      <c r="AV596" s="14" t="s">
        <v>88</v>
      </c>
      <c r="AW596" s="14" t="s">
        <v>40</v>
      </c>
      <c r="AX596" s="14" t="s">
        <v>86</v>
      </c>
      <c r="AY596" s="246" t="s">
        <v>125</v>
      </c>
    </row>
    <row r="597" s="2" customFormat="1" ht="16.5" customHeight="1">
      <c r="A597" s="40"/>
      <c r="B597" s="41"/>
      <c r="C597" s="258" t="s">
        <v>667</v>
      </c>
      <c r="D597" s="258" t="s">
        <v>248</v>
      </c>
      <c r="E597" s="259" t="s">
        <v>668</v>
      </c>
      <c r="F597" s="260" t="s">
        <v>669</v>
      </c>
      <c r="G597" s="261" t="s">
        <v>143</v>
      </c>
      <c r="H597" s="262">
        <v>2</v>
      </c>
      <c r="I597" s="263"/>
      <c r="J597" s="264">
        <f>ROUND(I597*H597,2)</f>
        <v>0</v>
      </c>
      <c r="K597" s="260" t="s">
        <v>131</v>
      </c>
      <c r="L597" s="265"/>
      <c r="M597" s="266" t="s">
        <v>33</v>
      </c>
      <c r="N597" s="267" t="s">
        <v>49</v>
      </c>
      <c r="O597" s="86"/>
      <c r="P597" s="215">
        <f>O597*H597</f>
        <v>0</v>
      </c>
      <c r="Q597" s="215">
        <v>0.0020999999999999999</v>
      </c>
      <c r="R597" s="215">
        <f>Q597*H597</f>
        <v>0.0041999999999999997</v>
      </c>
      <c r="S597" s="215">
        <v>0</v>
      </c>
      <c r="T597" s="216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7" t="s">
        <v>190</v>
      </c>
      <c r="AT597" s="217" t="s">
        <v>248</v>
      </c>
      <c r="AU597" s="217" t="s">
        <v>88</v>
      </c>
      <c r="AY597" s="18" t="s">
        <v>125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8" t="s">
        <v>86</v>
      </c>
      <c r="BK597" s="218">
        <f>ROUND(I597*H597,2)</f>
        <v>0</v>
      </c>
      <c r="BL597" s="18" t="s">
        <v>132</v>
      </c>
      <c r="BM597" s="217" t="s">
        <v>670</v>
      </c>
    </row>
    <row r="598" s="2" customFormat="1">
      <c r="A598" s="40"/>
      <c r="B598" s="41"/>
      <c r="C598" s="42"/>
      <c r="D598" s="219" t="s">
        <v>134</v>
      </c>
      <c r="E598" s="42"/>
      <c r="F598" s="220" t="s">
        <v>669</v>
      </c>
      <c r="G598" s="42"/>
      <c r="H598" s="42"/>
      <c r="I598" s="221"/>
      <c r="J598" s="42"/>
      <c r="K598" s="42"/>
      <c r="L598" s="46"/>
      <c r="M598" s="222"/>
      <c r="N598" s="223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8" t="s">
        <v>134</v>
      </c>
      <c r="AU598" s="18" t="s">
        <v>88</v>
      </c>
    </row>
    <row r="599" s="13" customFormat="1">
      <c r="A599" s="13"/>
      <c r="B599" s="226"/>
      <c r="C599" s="227"/>
      <c r="D599" s="219" t="s">
        <v>138</v>
      </c>
      <c r="E599" s="228" t="s">
        <v>33</v>
      </c>
      <c r="F599" s="229" t="s">
        <v>671</v>
      </c>
      <c r="G599" s="227"/>
      <c r="H599" s="228" t="s">
        <v>33</v>
      </c>
      <c r="I599" s="230"/>
      <c r="J599" s="227"/>
      <c r="K599" s="227"/>
      <c r="L599" s="231"/>
      <c r="M599" s="232"/>
      <c r="N599" s="233"/>
      <c r="O599" s="233"/>
      <c r="P599" s="233"/>
      <c r="Q599" s="233"/>
      <c r="R599" s="233"/>
      <c r="S599" s="233"/>
      <c r="T599" s="23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5" t="s">
        <v>138</v>
      </c>
      <c r="AU599" s="235" t="s">
        <v>88</v>
      </c>
      <c r="AV599" s="13" t="s">
        <v>86</v>
      </c>
      <c r="AW599" s="13" t="s">
        <v>40</v>
      </c>
      <c r="AX599" s="13" t="s">
        <v>78</v>
      </c>
      <c r="AY599" s="235" t="s">
        <v>125</v>
      </c>
    </row>
    <row r="600" s="14" customFormat="1">
      <c r="A600" s="14"/>
      <c r="B600" s="236"/>
      <c r="C600" s="237"/>
      <c r="D600" s="219" t="s">
        <v>138</v>
      </c>
      <c r="E600" s="238" t="s">
        <v>33</v>
      </c>
      <c r="F600" s="239" t="s">
        <v>88</v>
      </c>
      <c r="G600" s="237"/>
      <c r="H600" s="240">
        <v>2</v>
      </c>
      <c r="I600" s="241"/>
      <c r="J600" s="237"/>
      <c r="K600" s="237"/>
      <c r="L600" s="242"/>
      <c r="M600" s="243"/>
      <c r="N600" s="244"/>
      <c r="O600" s="244"/>
      <c r="P600" s="244"/>
      <c r="Q600" s="244"/>
      <c r="R600" s="244"/>
      <c r="S600" s="244"/>
      <c r="T600" s="245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6" t="s">
        <v>138</v>
      </c>
      <c r="AU600" s="246" t="s">
        <v>88</v>
      </c>
      <c r="AV600" s="14" t="s">
        <v>88</v>
      </c>
      <c r="AW600" s="14" t="s">
        <v>40</v>
      </c>
      <c r="AX600" s="14" t="s">
        <v>86</v>
      </c>
      <c r="AY600" s="246" t="s">
        <v>125</v>
      </c>
    </row>
    <row r="601" s="2" customFormat="1" ht="16.5" customHeight="1">
      <c r="A601" s="40"/>
      <c r="B601" s="41"/>
      <c r="C601" s="206" t="s">
        <v>672</v>
      </c>
      <c r="D601" s="206" t="s">
        <v>127</v>
      </c>
      <c r="E601" s="207" t="s">
        <v>673</v>
      </c>
      <c r="F601" s="208" t="s">
        <v>674</v>
      </c>
      <c r="G601" s="209" t="s">
        <v>143</v>
      </c>
      <c r="H601" s="210">
        <v>1</v>
      </c>
      <c r="I601" s="211"/>
      <c r="J601" s="212">
        <f>ROUND(I601*H601,2)</f>
        <v>0</v>
      </c>
      <c r="K601" s="208" t="s">
        <v>131</v>
      </c>
      <c r="L601" s="46"/>
      <c r="M601" s="213" t="s">
        <v>33</v>
      </c>
      <c r="N601" s="214" t="s">
        <v>49</v>
      </c>
      <c r="O601" s="86"/>
      <c r="P601" s="215">
        <f>O601*H601</f>
        <v>0</v>
      </c>
      <c r="Q601" s="215">
        <v>0.00069999999999999999</v>
      </c>
      <c r="R601" s="215">
        <f>Q601*H601</f>
        <v>0.00069999999999999999</v>
      </c>
      <c r="S601" s="215">
        <v>0</v>
      </c>
      <c r="T601" s="216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7" t="s">
        <v>132</v>
      </c>
      <c r="AT601" s="217" t="s">
        <v>127</v>
      </c>
      <c r="AU601" s="217" t="s">
        <v>88</v>
      </c>
      <c r="AY601" s="18" t="s">
        <v>125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8" t="s">
        <v>86</v>
      </c>
      <c r="BK601" s="218">
        <f>ROUND(I601*H601,2)</f>
        <v>0</v>
      </c>
      <c r="BL601" s="18" t="s">
        <v>132</v>
      </c>
      <c r="BM601" s="217" t="s">
        <v>675</v>
      </c>
    </row>
    <row r="602" s="2" customFormat="1">
      <c r="A602" s="40"/>
      <c r="B602" s="41"/>
      <c r="C602" s="42"/>
      <c r="D602" s="219" t="s">
        <v>134</v>
      </c>
      <c r="E602" s="42"/>
      <c r="F602" s="220" t="s">
        <v>676</v>
      </c>
      <c r="G602" s="42"/>
      <c r="H602" s="42"/>
      <c r="I602" s="221"/>
      <c r="J602" s="42"/>
      <c r="K602" s="42"/>
      <c r="L602" s="46"/>
      <c r="M602" s="222"/>
      <c r="N602" s="223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8" t="s">
        <v>134</v>
      </c>
      <c r="AU602" s="18" t="s">
        <v>88</v>
      </c>
    </row>
    <row r="603" s="2" customFormat="1">
      <c r="A603" s="40"/>
      <c r="B603" s="41"/>
      <c r="C603" s="42"/>
      <c r="D603" s="224" t="s">
        <v>136</v>
      </c>
      <c r="E603" s="42"/>
      <c r="F603" s="225" t="s">
        <v>677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8" t="s">
        <v>136</v>
      </c>
      <c r="AU603" s="18" t="s">
        <v>88</v>
      </c>
    </row>
    <row r="604" s="14" customFormat="1">
      <c r="A604" s="14"/>
      <c r="B604" s="236"/>
      <c r="C604" s="237"/>
      <c r="D604" s="219" t="s">
        <v>138</v>
      </c>
      <c r="E604" s="238" t="s">
        <v>33</v>
      </c>
      <c r="F604" s="239" t="s">
        <v>86</v>
      </c>
      <c r="G604" s="237"/>
      <c r="H604" s="240">
        <v>1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6" t="s">
        <v>138</v>
      </c>
      <c r="AU604" s="246" t="s">
        <v>88</v>
      </c>
      <c r="AV604" s="14" t="s">
        <v>88</v>
      </c>
      <c r="AW604" s="14" t="s">
        <v>40</v>
      </c>
      <c r="AX604" s="14" t="s">
        <v>86</v>
      </c>
      <c r="AY604" s="246" t="s">
        <v>125</v>
      </c>
    </row>
    <row r="605" s="2" customFormat="1" ht="16.5" customHeight="1">
      <c r="A605" s="40"/>
      <c r="B605" s="41"/>
      <c r="C605" s="258" t="s">
        <v>678</v>
      </c>
      <c r="D605" s="258" t="s">
        <v>248</v>
      </c>
      <c r="E605" s="259" t="s">
        <v>679</v>
      </c>
      <c r="F605" s="260" t="s">
        <v>680</v>
      </c>
      <c r="G605" s="261" t="s">
        <v>143</v>
      </c>
      <c r="H605" s="262">
        <v>1</v>
      </c>
      <c r="I605" s="263"/>
      <c r="J605" s="264">
        <f>ROUND(I605*H605,2)</f>
        <v>0</v>
      </c>
      <c r="K605" s="260" t="s">
        <v>131</v>
      </c>
      <c r="L605" s="265"/>
      <c r="M605" s="266" t="s">
        <v>33</v>
      </c>
      <c r="N605" s="267" t="s">
        <v>49</v>
      </c>
      <c r="O605" s="86"/>
      <c r="P605" s="215">
        <f>O605*H605</f>
        <v>0</v>
      </c>
      <c r="Q605" s="215">
        <v>0.0030000000000000001</v>
      </c>
      <c r="R605" s="215">
        <f>Q605*H605</f>
        <v>0.0030000000000000001</v>
      </c>
      <c r="S605" s="215">
        <v>0</v>
      </c>
      <c r="T605" s="216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7" t="s">
        <v>190</v>
      </c>
      <c r="AT605" s="217" t="s">
        <v>248</v>
      </c>
      <c r="AU605" s="217" t="s">
        <v>88</v>
      </c>
      <c r="AY605" s="18" t="s">
        <v>125</v>
      </c>
      <c r="BE605" s="218">
        <f>IF(N605="základní",J605,0)</f>
        <v>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18" t="s">
        <v>86</v>
      </c>
      <c r="BK605" s="218">
        <f>ROUND(I605*H605,2)</f>
        <v>0</v>
      </c>
      <c r="BL605" s="18" t="s">
        <v>132</v>
      </c>
      <c r="BM605" s="217" t="s">
        <v>681</v>
      </c>
    </row>
    <row r="606" s="2" customFormat="1">
      <c r="A606" s="40"/>
      <c r="B606" s="41"/>
      <c r="C606" s="42"/>
      <c r="D606" s="219" t="s">
        <v>134</v>
      </c>
      <c r="E606" s="42"/>
      <c r="F606" s="220" t="s">
        <v>680</v>
      </c>
      <c r="G606" s="42"/>
      <c r="H606" s="42"/>
      <c r="I606" s="221"/>
      <c r="J606" s="42"/>
      <c r="K606" s="42"/>
      <c r="L606" s="46"/>
      <c r="M606" s="222"/>
      <c r="N606" s="223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8" t="s">
        <v>134</v>
      </c>
      <c r="AU606" s="18" t="s">
        <v>88</v>
      </c>
    </row>
    <row r="607" s="14" customFormat="1">
      <c r="A607" s="14"/>
      <c r="B607" s="236"/>
      <c r="C607" s="237"/>
      <c r="D607" s="219" t="s">
        <v>138</v>
      </c>
      <c r="E607" s="238" t="s">
        <v>33</v>
      </c>
      <c r="F607" s="239" t="s">
        <v>86</v>
      </c>
      <c r="G607" s="237"/>
      <c r="H607" s="240">
        <v>1</v>
      </c>
      <c r="I607" s="241"/>
      <c r="J607" s="237"/>
      <c r="K607" s="237"/>
      <c r="L607" s="242"/>
      <c r="M607" s="243"/>
      <c r="N607" s="244"/>
      <c r="O607" s="244"/>
      <c r="P607" s="244"/>
      <c r="Q607" s="244"/>
      <c r="R607" s="244"/>
      <c r="S607" s="244"/>
      <c r="T607" s="24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6" t="s">
        <v>138</v>
      </c>
      <c r="AU607" s="246" t="s">
        <v>88</v>
      </c>
      <c r="AV607" s="14" t="s">
        <v>88</v>
      </c>
      <c r="AW607" s="14" t="s">
        <v>40</v>
      </c>
      <c r="AX607" s="14" t="s">
        <v>86</v>
      </c>
      <c r="AY607" s="246" t="s">
        <v>125</v>
      </c>
    </row>
    <row r="608" s="2" customFormat="1" ht="16.5" customHeight="1">
      <c r="A608" s="40"/>
      <c r="B608" s="41"/>
      <c r="C608" s="258" t="s">
        <v>682</v>
      </c>
      <c r="D608" s="258" t="s">
        <v>248</v>
      </c>
      <c r="E608" s="259" t="s">
        <v>683</v>
      </c>
      <c r="F608" s="260" t="s">
        <v>684</v>
      </c>
      <c r="G608" s="261" t="s">
        <v>143</v>
      </c>
      <c r="H608" s="262">
        <v>1</v>
      </c>
      <c r="I608" s="263"/>
      <c r="J608" s="264">
        <f>ROUND(I608*H608,2)</f>
        <v>0</v>
      </c>
      <c r="K608" s="260" t="s">
        <v>131</v>
      </c>
      <c r="L608" s="265"/>
      <c r="M608" s="266" t="s">
        <v>33</v>
      </c>
      <c r="N608" s="267" t="s">
        <v>49</v>
      </c>
      <c r="O608" s="86"/>
      <c r="P608" s="215">
        <f>O608*H608</f>
        <v>0</v>
      </c>
      <c r="Q608" s="215">
        <v>0.0061000000000000004</v>
      </c>
      <c r="R608" s="215">
        <f>Q608*H608</f>
        <v>0.0061000000000000004</v>
      </c>
      <c r="S608" s="215">
        <v>0</v>
      </c>
      <c r="T608" s="216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7" t="s">
        <v>190</v>
      </c>
      <c r="AT608" s="217" t="s">
        <v>248</v>
      </c>
      <c r="AU608" s="217" t="s">
        <v>88</v>
      </c>
      <c r="AY608" s="18" t="s">
        <v>125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18" t="s">
        <v>86</v>
      </c>
      <c r="BK608" s="218">
        <f>ROUND(I608*H608,2)</f>
        <v>0</v>
      </c>
      <c r="BL608" s="18" t="s">
        <v>132</v>
      </c>
      <c r="BM608" s="217" t="s">
        <v>685</v>
      </c>
    </row>
    <row r="609" s="2" customFormat="1">
      <c r="A609" s="40"/>
      <c r="B609" s="41"/>
      <c r="C609" s="42"/>
      <c r="D609" s="219" t="s">
        <v>134</v>
      </c>
      <c r="E609" s="42"/>
      <c r="F609" s="220" t="s">
        <v>684</v>
      </c>
      <c r="G609" s="42"/>
      <c r="H609" s="42"/>
      <c r="I609" s="221"/>
      <c r="J609" s="42"/>
      <c r="K609" s="42"/>
      <c r="L609" s="46"/>
      <c r="M609" s="222"/>
      <c r="N609" s="223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8" t="s">
        <v>134</v>
      </c>
      <c r="AU609" s="18" t="s">
        <v>88</v>
      </c>
    </row>
    <row r="610" s="14" customFormat="1">
      <c r="A610" s="14"/>
      <c r="B610" s="236"/>
      <c r="C610" s="237"/>
      <c r="D610" s="219" t="s">
        <v>138</v>
      </c>
      <c r="E610" s="238" t="s">
        <v>33</v>
      </c>
      <c r="F610" s="239" t="s">
        <v>86</v>
      </c>
      <c r="G610" s="237"/>
      <c r="H610" s="240">
        <v>1</v>
      </c>
      <c r="I610" s="241"/>
      <c r="J610" s="237"/>
      <c r="K610" s="237"/>
      <c r="L610" s="242"/>
      <c r="M610" s="243"/>
      <c r="N610" s="244"/>
      <c r="O610" s="244"/>
      <c r="P610" s="244"/>
      <c r="Q610" s="244"/>
      <c r="R610" s="244"/>
      <c r="S610" s="244"/>
      <c r="T610" s="245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6" t="s">
        <v>138</v>
      </c>
      <c r="AU610" s="246" t="s">
        <v>88</v>
      </c>
      <c r="AV610" s="14" t="s">
        <v>88</v>
      </c>
      <c r="AW610" s="14" t="s">
        <v>40</v>
      </c>
      <c r="AX610" s="14" t="s">
        <v>86</v>
      </c>
      <c r="AY610" s="246" t="s">
        <v>125</v>
      </c>
    </row>
    <row r="611" s="2" customFormat="1" ht="16.5" customHeight="1">
      <c r="A611" s="40"/>
      <c r="B611" s="41"/>
      <c r="C611" s="258" t="s">
        <v>686</v>
      </c>
      <c r="D611" s="258" t="s">
        <v>248</v>
      </c>
      <c r="E611" s="259" t="s">
        <v>687</v>
      </c>
      <c r="F611" s="260" t="s">
        <v>688</v>
      </c>
      <c r="G611" s="261" t="s">
        <v>143</v>
      </c>
      <c r="H611" s="262">
        <v>1</v>
      </c>
      <c r="I611" s="263"/>
      <c r="J611" s="264">
        <f>ROUND(I611*H611,2)</f>
        <v>0</v>
      </c>
      <c r="K611" s="260" t="s">
        <v>131</v>
      </c>
      <c r="L611" s="265"/>
      <c r="M611" s="266" t="s">
        <v>33</v>
      </c>
      <c r="N611" s="267" t="s">
        <v>49</v>
      </c>
      <c r="O611" s="86"/>
      <c r="P611" s="215">
        <f>O611*H611</f>
        <v>0</v>
      </c>
      <c r="Q611" s="215">
        <v>0.0025999999999999999</v>
      </c>
      <c r="R611" s="215">
        <f>Q611*H611</f>
        <v>0.0025999999999999999</v>
      </c>
      <c r="S611" s="215">
        <v>0</v>
      </c>
      <c r="T611" s="216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7" t="s">
        <v>190</v>
      </c>
      <c r="AT611" s="217" t="s">
        <v>248</v>
      </c>
      <c r="AU611" s="217" t="s">
        <v>88</v>
      </c>
      <c r="AY611" s="18" t="s">
        <v>125</v>
      </c>
      <c r="BE611" s="218">
        <f>IF(N611="základní",J611,0)</f>
        <v>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8" t="s">
        <v>86</v>
      </c>
      <c r="BK611" s="218">
        <f>ROUND(I611*H611,2)</f>
        <v>0</v>
      </c>
      <c r="BL611" s="18" t="s">
        <v>132</v>
      </c>
      <c r="BM611" s="217" t="s">
        <v>689</v>
      </c>
    </row>
    <row r="612" s="2" customFormat="1">
      <c r="A612" s="40"/>
      <c r="B612" s="41"/>
      <c r="C612" s="42"/>
      <c r="D612" s="219" t="s">
        <v>134</v>
      </c>
      <c r="E612" s="42"/>
      <c r="F612" s="220" t="s">
        <v>688</v>
      </c>
      <c r="G612" s="42"/>
      <c r="H612" s="42"/>
      <c r="I612" s="221"/>
      <c r="J612" s="42"/>
      <c r="K612" s="42"/>
      <c r="L612" s="46"/>
      <c r="M612" s="222"/>
      <c r="N612" s="223"/>
      <c r="O612" s="86"/>
      <c r="P612" s="86"/>
      <c r="Q612" s="86"/>
      <c r="R612" s="86"/>
      <c r="S612" s="86"/>
      <c r="T612" s="87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8" t="s">
        <v>134</v>
      </c>
      <c r="AU612" s="18" t="s">
        <v>88</v>
      </c>
    </row>
    <row r="613" s="13" customFormat="1">
      <c r="A613" s="13"/>
      <c r="B613" s="226"/>
      <c r="C613" s="227"/>
      <c r="D613" s="219" t="s">
        <v>138</v>
      </c>
      <c r="E613" s="228" t="s">
        <v>33</v>
      </c>
      <c r="F613" s="229" t="s">
        <v>690</v>
      </c>
      <c r="G613" s="227"/>
      <c r="H613" s="228" t="s">
        <v>33</v>
      </c>
      <c r="I613" s="230"/>
      <c r="J613" s="227"/>
      <c r="K613" s="227"/>
      <c r="L613" s="231"/>
      <c r="M613" s="232"/>
      <c r="N613" s="233"/>
      <c r="O613" s="233"/>
      <c r="P613" s="233"/>
      <c r="Q613" s="233"/>
      <c r="R613" s="233"/>
      <c r="S613" s="233"/>
      <c r="T613" s="23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5" t="s">
        <v>138</v>
      </c>
      <c r="AU613" s="235" t="s">
        <v>88</v>
      </c>
      <c r="AV613" s="13" t="s">
        <v>86</v>
      </c>
      <c r="AW613" s="13" t="s">
        <v>40</v>
      </c>
      <c r="AX613" s="13" t="s">
        <v>78</v>
      </c>
      <c r="AY613" s="235" t="s">
        <v>125</v>
      </c>
    </row>
    <row r="614" s="14" customFormat="1">
      <c r="A614" s="14"/>
      <c r="B614" s="236"/>
      <c r="C614" s="237"/>
      <c r="D614" s="219" t="s">
        <v>138</v>
      </c>
      <c r="E614" s="238" t="s">
        <v>33</v>
      </c>
      <c r="F614" s="239" t="s">
        <v>86</v>
      </c>
      <c r="G614" s="237"/>
      <c r="H614" s="240">
        <v>1</v>
      </c>
      <c r="I614" s="241"/>
      <c r="J614" s="237"/>
      <c r="K614" s="237"/>
      <c r="L614" s="242"/>
      <c r="M614" s="243"/>
      <c r="N614" s="244"/>
      <c r="O614" s="244"/>
      <c r="P614" s="244"/>
      <c r="Q614" s="244"/>
      <c r="R614" s="244"/>
      <c r="S614" s="244"/>
      <c r="T614" s="24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6" t="s">
        <v>138</v>
      </c>
      <c r="AU614" s="246" t="s">
        <v>88</v>
      </c>
      <c r="AV614" s="14" t="s">
        <v>88</v>
      </c>
      <c r="AW614" s="14" t="s">
        <v>40</v>
      </c>
      <c r="AX614" s="14" t="s">
        <v>86</v>
      </c>
      <c r="AY614" s="246" t="s">
        <v>125</v>
      </c>
    </row>
    <row r="615" s="2" customFormat="1" ht="21.75" customHeight="1">
      <c r="A615" s="40"/>
      <c r="B615" s="41"/>
      <c r="C615" s="206" t="s">
        <v>691</v>
      </c>
      <c r="D615" s="206" t="s">
        <v>127</v>
      </c>
      <c r="E615" s="207" t="s">
        <v>692</v>
      </c>
      <c r="F615" s="208" t="s">
        <v>693</v>
      </c>
      <c r="G615" s="209" t="s">
        <v>286</v>
      </c>
      <c r="H615" s="210">
        <v>16</v>
      </c>
      <c r="I615" s="211"/>
      <c r="J615" s="212">
        <f>ROUND(I615*H615,2)</f>
        <v>0</v>
      </c>
      <c r="K615" s="208" t="s">
        <v>131</v>
      </c>
      <c r="L615" s="46"/>
      <c r="M615" s="213" t="s">
        <v>33</v>
      </c>
      <c r="N615" s="214" t="s">
        <v>49</v>
      </c>
      <c r="O615" s="86"/>
      <c r="P615" s="215">
        <f>O615*H615</f>
        <v>0</v>
      </c>
      <c r="Q615" s="215">
        <v>0.00059999999999999995</v>
      </c>
      <c r="R615" s="215">
        <f>Q615*H615</f>
        <v>0.0095999999999999992</v>
      </c>
      <c r="S615" s="215">
        <v>0</v>
      </c>
      <c r="T615" s="216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7" t="s">
        <v>132</v>
      </c>
      <c r="AT615" s="217" t="s">
        <v>127</v>
      </c>
      <c r="AU615" s="217" t="s">
        <v>88</v>
      </c>
      <c r="AY615" s="18" t="s">
        <v>125</v>
      </c>
      <c r="BE615" s="218">
        <f>IF(N615="základní",J615,0)</f>
        <v>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18" t="s">
        <v>86</v>
      </c>
      <c r="BK615" s="218">
        <f>ROUND(I615*H615,2)</f>
        <v>0</v>
      </c>
      <c r="BL615" s="18" t="s">
        <v>132</v>
      </c>
      <c r="BM615" s="217" t="s">
        <v>694</v>
      </c>
    </row>
    <row r="616" s="2" customFormat="1">
      <c r="A616" s="40"/>
      <c r="B616" s="41"/>
      <c r="C616" s="42"/>
      <c r="D616" s="219" t="s">
        <v>134</v>
      </c>
      <c r="E616" s="42"/>
      <c r="F616" s="220" t="s">
        <v>695</v>
      </c>
      <c r="G616" s="42"/>
      <c r="H616" s="42"/>
      <c r="I616" s="221"/>
      <c r="J616" s="42"/>
      <c r="K616" s="42"/>
      <c r="L616" s="46"/>
      <c r="M616" s="222"/>
      <c r="N616" s="22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8" t="s">
        <v>134</v>
      </c>
      <c r="AU616" s="18" t="s">
        <v>88</v>
      </c>
    </row>
    <row r="617" s="2" customFormat="1">
      <c r="A617" s="40"/>
      <c r="B617" s="41"/>
      <c r="C617" s="42"/>
      <c r="D617" s="224" t="s">
        <v>136</v>
      </c>
      <c r="E617" s="42"/>
      <c r="F617" s="225" t="s">
        <v>696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8" t="s">
        <v>136</v>
      </c>
      <c r="AU617" s="18" t="s">
        <v>88</v>
      </c>
    </row>
    <row r="618" s="13" customFormat="1">
      <c r="A618" s="13"/>
      <c r="B618" s="226"/>
      <c r="C618" s="227"/>
      <c r="D618" s="219" t="s">
        <v>138</v>
      </c>
      <c r="E618" s="228" t="s">
        <v>33</v>
      </c>
      <c r="F618" s="229" t="s">
        <v>697</v>
      </c>
      <c r="G618" s="227"/>
      <c r="H618" s="228" t="s">
        <v>33</v>
      </c>
      <c r="I618" s="230"/>
      <c r="J618" s="227"/>
      <c r="K618" s="227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138</v>
      </c>
      <c r="AU618" s="235" t="s">
        <v>88</v>
      </c>
      <c r="AV618" s="13" t="s">
        <v>86</v>
      </c>
      <c r="AW618" s="13" t="s">
        <v>40</v>
      </c>
      <c r="AX618" s="13" t="s">
        <v>78</v>
      </c>
      <c r="AY618" s="235" t="s">
        <v>125</v>
      </c>
    </row>
    <row r="619" s="14" customFormat="1">
      <c r="A619" s="14"/>
      <c r="B619" s="236"/>
      <c r="C619" s="237"/>
      <c r="D619" s="219" t="s">
        <v>138</v>
      </c>
      <c r="E619" s="238" t="s">
        <v>33</v>
      </c>
      <c r="F619" s="239" t="s">
        <v>254</v>
      </c>
      <c r="G619" s="237"/>
      <c r="H619" s="240">
        <v>16</v>
      </c>
      <c r="I619" s="241"/>
      <c r="J619" s="237"/>
      <c r="K619" s="237"/>
      <c r="L619" s="242"/>
      <c r="M619" s="243"/>
      <c r="N619" s="244"/>
      <c r="O619" s="244"/>
      <c r="P619" s="244"/>
      <c r="Q619" s="244"/>
      <c r="R619" s="244"/>
      <c r="S619" s="244"/>
      <c r="T619" s="24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6" t="s">
        <v>138</v>
      </c>
      <c r="AU619" s="246" t="s">
        <v>88</v>
      </c>
      <c r="AV619" s="14" t="s">
        <v>88</v>
      </c>
      <c r="AW619" s="14" t="s">
        <v>40</v>
      </c>
      <c r="AX619" s="14" t="s">
        <v>86</v>
      </c>
      <c r="AY619" s="246" t="s">
        <v>125</v>
      </c>
    </row>
    <row r="620" s="2" customFormat="1" ht="16.5" customHeight="1">
      <c r="A620" s="40"/>
      <c r="B620" s="41"/>
      <c r="C620" s="206" t="s">
        <v>698</v>
      </c>
      <c r="D620" s="206" t="s">
        <v>127</v>
      </c>
      <c r="E620" s="207" t="s">
        <v>699</v>
      </c>
      <c r="F620" s="208" t="s">
        <v>285</v>
      </c>
      <c r="G620" s="209" t="s">
        <v>286</v>
      </c>
      <c r="H620" s="210">
        <v>16</v>
      </c>
      <c r="I620" s="211"/>
      <c r="J620" s="212">
        <f>ROUND(I620*H620,2)</f>
        <v>0</v>
      </c>
      <c r="K620" s="208" t="s">
        <v>131</v>
      </c>
      <c r="L620" s="46"/>
      <c r="M620" s="213" t="s">
        <v>33</v>
      </c>
      <c r="N620" s="214" t="s">
        <v>49</v>
      </c>
      <c r="O620" s="86"/>
      <c r="P620" s="215">
        <f>O620*H620</f>
        <v>0</v>
      </c>
      <c r="Q620" s="215">
        <v>0</v>
      </c>
      <c r="R620" s="215">
        <f>Q620*H620</f>
        <v>0</v>
      </c>
      <c r="S620" s="215">
        <v>0</v>
      </c>
      <c r="T620" s="216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7" t="s">
        <v>132</v>
      </c>
      <c r="AT620" s="217" t="s">
        <v>127</v>
      </c>
      <c r="AU620" s="217" t="s">
        <v>88</v>
      </c>
      <c r="AY620" s="18" t="s">
        <v>125</v>
      </c>
      <c r="BE620" s="218">
        <f>IF(N620="základní",J620,0)</f>
        <v>0</v>
      </c>
      <c r="BF620" s="218">
        <f>IF(N620="snížená",J620,0)</f>
        <v>0</v>
      </c>
      <c r="BG620" s="218">
        <f>IF(N620="zákl. přenesená",J620,0)</f>
        <v>0</v>
      </c>
      <c r="BH620" s="218">
        <f>IF(N620="sníž. přenesená",J620,0)</f>
        <v>0</v>
      </c>
      <c r="BI620" s="218">
        <f>IF(N620="nulová",J620,0)</f>
        <v>0</v>
      </c>
      <c r="BJ620" s="18" t="s">
        <v>86</v>
      </c>
      <c r="BK620" s="218">
        <f>ROUND(I620*H620,2)</f>
        <v>0</v>
      </c>
      <c r="BL620" s="18" t="s">
        <v>132</v>
      </c>
      <c r="BM620" s="217" t="s">
        <v>700</v>
      </c>
    </row>
    <row r="621" s="2" customFormat="1">
      <c r="A621" s="40"/>
      <c r="B621" s="41"/>
      <c r="C621" s="42"/>
      <c r="D621" s="219" t="s">
        <v>134</v>
      </c>
      <c r="E621" s="42"/>
      <c r="F621" s="220" t="s">
        <v>288</v>
      </c>
      <c r="G621" s="42"/>
      <c r="H621" s="42"/>
      <c r="I621" s="221"/>
      <c r="J621" s="42"/>
      <c r="K621" s="42"/>
      <c r="L621" s="46"/>
      <c r="M621" s="222"/>
      <c r="N621" s="223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8" t="s">
        <v>134</v>
      </c>
      <c r="AU621" s="18" t="s">
        <v>88</v>
      </c>
    </row>
    <row r="622" s="2" customFormat="1">
      <c r="A622" s="40"/>
      <c r="B622" s="41"/>
      <c r="C622" s="42"/>
      <c r="D622" s="224" t="s">
        <v>136</v>
      </c>
      <c r="E622" s="42"/>
      <c r="F622" s="225" t="s">
        <v>701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8" t="s">
        <v>136</v>
      </c>
      <c r="AU622" s="18" t="s">
        <v>88</v>
      </c>
    </row>
    <row r="623" s="13" customFormat="1">
      <c r="A623" s="13"/>
      <c r="B623" s="226"/>
      <c r="C623" s="227"/>
      <c r="D623" s="219" t="s">
        <v>138</v>
      </c>
      <c r="E623" s="228" t="s">
        <v>33</v>
      </c>
      <c r="F623" s="229" t="s">
        <v>697</v>
      </c>
      <c r="G623" s="227"/>
      <c r="H623" s="228" t="s">
        <v>33</v>
      </c>
      <c r="I623" s="230"/>
      <c r="J623" s="227"/>
      <c r="K623" s="227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138</v>
      </c>
      <c r="AU623" s="235" t="s">
        <v>88</v>
      </c>
      <c r="AV623" s="13" t="s">
        <v>86</v>
      </c>
      <c r="AW623" s="13" t="s">
        <v>40</v>
      </c>
      <c r="AX623" s="13" t="s">
        <v>78</v>
      </c>
      <c r="AY623" s="235" t="s">
        <v>125</v>
      </c>
    </row>
    <row r="624" s="14" customFormat="1">
      <c r="A624" s="14"/>
      <c r="B624" s="236"/>
      <c r="C624" s="237"/>
      <c r="D624" s="219" t="s">
        <v>138</v>
      </c>
      <c r="E624" s="238" t="s">
        <v>33</v>
      </c>
      <c r="F624" s="239" t="s">
        <v>254</v>
      </c>
      <c r="G624" s="237"/>
      <c r="H624" s="240">
        <v>16</v>
      </c>
      <c r="I624" s="241"/>
      <c r="J624" s="237"/>
      <c r="K624" s="237"/>
      <c r="L624" s="242"/>
      <c r="M624" s="243"/>
      <c r="N624" s="244"/>
      <c r="O624" s="244"/>
      <c r="P624" s="244"/>
      <c r="Q624" s="244"/>
      <c r="R624" s="244"/>
      <c r="S624" s="244"/>
      <c r="T624" s="245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6" t="s">
        <v>138</v>
      </c>
      <c r="AU624" s="246" t="s">
        <v>88</v>
      </c>
      <c r="AV624" s="14" t="s">
        <v>88</v>
      </c>
      <c r="AW624" s="14" t="s">
        <v>40</v>
      </c>
      <c r="AX624" s="14" t="s">
        <v>86</v>
      </c>
      <c r="AY624" s="246" t="s">
        <v>125</v>
      </c>
    </row>
    <row r="625" s="2" customFormat="1" ht="16.5" customHeight="1">
      <c r="A625" s="40"/>
      <c r="B625" s="41"/>
      <c r="C625" s="206" t="s">
        <v>702</v>
      </c>
      <c r="D625" s="206" t="s">
        <v>127</v>
      </c>
      <c r="E625" s="207" t="s">
        <v>703</v>
      </c>
      <c r="F625" s="208" t="s">
        <v>704</v>
      </c>
      <c r="G625" s="209" t="s">
        <v>171</v>
      </c>
      <c r="H625" s="210">
        <v>3.3599999999999999</v>
      </c>
      <c r="I625" s="211"/>
      <c r="J625" s="212">
        <f>ROUND(I625*H625,2)</f>
        <v>0</v>
      </c>
      <c r="K625" s="208" t="s">
        <v>131</v>
      </c>
      <c r="L625" s="46"/>
      <c r="M625" s="213" t="s">
        <v>33</v>
      </c>
      <c r="N625" s="214" t="s">
        <v>49</v>
      </c>
      <c r="O625" s="86"/>
      <c r="P625" s="215">
        <f>O625*H625</f>
        <v>0</v>
      </c>
      <c r="Q625" s="215">
        <v>0</v>
      </c>
      <c r="R625" s="215">
        <f>Q625*H625</f>
        <v>0</v>
      </c>
      <c r="S625" s="215">
        <v>2</v>
      </c>
      <c r="T625" s="216">
        <f>S625*H625</f>
        <v>6.7199999999999998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7" t="s">
        <v>132</v>
      </c>
      <c r="AT625" s="217" t="s">
        <v>127</v>
      </c>
      <c r="AU625" s="217" t="s">
        <v>88</v>
      </c>
      <c r="AY625" s="18" t="s">
        <v>125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8" t="s">
        <v>86</v>
      </c>
      <c r="BK625" s="218">
        <f>ROUND(I625*H625,2)</f>
        <v>0</v>
      </c>
      <c r="BL625" s="18" t="s">
        <v>132</v>
      </c>
      <c r="BM625" s="217" t="s">
        <v>705</v>
      </c>
    </row>
    <row r="626" s="2" customFormat="1">
      <c r="A626" s="40"/>
      <c r="B626" s="41"/>
      <c r="C626" s="42"/>
      <c r="D626" s="219" t="s">
        <v>134</v>
      </c>
      <c r="E626" s="42"/>
      <c r="F626" s="220" t="s">
        <v>706</v>
      </c>
      <c r="G626" s="42"/>
      <c r="H626" s="42"/>
      <c r="I626" s="221"/>
      <c r="J626" s="42"/>
      <c r="K626" s="42"/>
      <c r="L626" s="46"/>
      <c r="M626" s="222"/>
      <c r="N626" s="223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8" t="s">
        <v>134</v>
      </c>
      <c r="AU626" s="18" t="s">
        <v>88</v>
      </c>
    </row>
    <row r="627" s="2" customFormat="1">
      <c r="A627" s="40"/>
      <c r="B627" s="41"/>
      <c r="C627" s="42"/>
      <c r="D627" s="224" t="s">
        <v>136</v>
      </c>
      <c r="E627" s="42"/>
      <c r="F627" s="225" t="s">
        <v>707</v>
      </c>
      <c r="G627" s="42"/>
      <c r="H627" s="42"/>
      <c r="I627" s="221"/>
      <c r="J627" s="42"/>
      <c r="K627" s="42"/>
      <c r="L627" s="46"/>
      <c r="M627" s="222"/>
      <c r="N627" s="223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8" t="s">
        <v>136</v>
      </c>
      <c r="AU627" s="18" t="s">
        <v>88</v>
      </c>
    </row>
    <row r="628" s="13" customFormat="1">
      <c r="A628" s="13"/>
      <c r="B628" s="226"/>
      <c r="C628" s="227"/>
      <c r="D628" s="219" t="s">
        <v>138</v>
      </c>
      <c r="E628" s="228" t="s">
        <v>33</v>
      </c>
      <c r="F628" s="229" t="s">
        <v>708</v>
      </c>
      <c r="G628" s="227"/>
      <c r="H628" s="228" t="s">
        <v>33</v>
      </c>
      <c r="I628" s="230"/>
      <c r="J628" s="227"/>
      <c r="K628" s="227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138</v>
      </c>
      <c r="AU628" s="235" t="s">
        <v>88</v>
      </c>
      <c r="AV628" s="13" t="s">
        <v>86</v>
      </c>
      <c r="AW628" s="13" t="s">
        <v>40</v>
      </c>
      <c r="AX628" s="13" t="s">
        <v>78</v>
      </c>
      <c r="AY628" s="235" t="s">
        <v>125</v>
      </c>
    </row>
    <row r="629" s="13" customFormat="1">
      <c r="A629" s="13"/>
      <c r="B629" s="226"/>
      <c r="C629" s="227"/>
      <c r="D629" s="219" t="s">
        <v>138</v>
      </c>
      <c r="E629" s="228" t="s">
        <v>33</v>
      </c>
      <c r="F629" s="229" t="s">
        <v>709</v>
      </c>
      <c r="G629" s="227"/>
      <c r="H629" s="228" t="s">
        <v>33</v>
      </c>
      <c r="I629" s="230"/>
      <c r="J629" s="227"/>
      <c r="K629" s="227"/>
      <c r="L629" s="231"/>
      <c r="M629" s="232"/>
      <c r="N629" s="233"/>
      <c r="O629" s="233"/>
      <c r="P629" s="233"/>
      <c r="Q629" s="233"/>
      <c r="R629" s="233"/>
      <c r="S629" s="233"/>
      <c r="T629" s="23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5" t="s">
        <v>138</v>
      </c>
      <c r="AU629" s="235" t="s">
        <v>88</v>
      </c>
      <c r="AV629" s="13" t="s">
        <v>86</v>
      </c>
      <c r="AW629" s="13" t="s">
        <v>40</v>
      </c>
      <c r="AX629" s="13" t="s">
        <v>78</v>
      </c>
      <c r="AY629" s="235" t="s">
        <v>125</v>
      </c>
    </row>
    <row r="630" s="14" customFormat="1">
      <c r="A630" s="14"/>
      <c r="B630" s="236"/>
      <c r="C630" s="237"/>
      <c r="D630" s="219" t="s">
        <v>138</v>
      </c>
      <c r="E630" s="238" t="s">
        <v>33</v>
      </c>
      <c r="F630" s="239" t="s">
        <v>381</v>
      </c>
      <c r="G630" s="237"/>
      <c r="H630" s="240">
        <v>3.3599999999999999</v>
      </c>
      <c r="I630" s="241"/>
      <c r="J630" s="237"/>
      <c r="K630" s="237"/>
      <c r="L630" s="242"/>
      <c r="M630" s="243"/>
      <c r="N630" s="244"/>
      <c r="O630" s="244"/>
      <c r="P630" s="244"/>
      <c r="Q630" s="244"/>
      <c r="R630" s="244"/>
      <c r="S630" s="244"/>
      <c r="T630" s="245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6" t="s">
        <v>138</v>
      </c>
      <c r="AU630" s="246" t="s">
        <v>88</v>
      </c>
      <c r="AV630" s="14" t="s">
        <v>88</v>
      </c>
      <c r="AW630" s="14" t="s">
        <v>40</v>
      </c>
      <c r="AX630" s="14" t="s">
        <v>86</v>
      </c>
      <c r="AY630" s="246" t="s">
        <v>125</v>
      </c>
    </row>
    <row r="631" s="2" customFormat="1" ht="16.5" customHeight="1">
      <c r="A631" s="40"/>
      <c r="B631" s="41"/>
      <c r="C631" s="206" t="s">
        <v>710</v>
      </c>
      <c r="D631" s="206" t="s">
        <v>127</v>
      </c>
      <c r="E631" s="207" t="s">
        <v>711</v>
      </c>
      <c r="F631" s="208" t="s">
        <v>712</v>
      </c>
      <c r="G631" s="209" t="s">
        <v>171</v>
      </c>
      <c r="H631" s="210">
        <v>23.088999999999999</v>
      </c>
      <c r="I631" s="211"/>
      <c r="J631" s="212">
        <f>ROUND(I631*H631,2)</f>
        <v>0</v>
      </c>
      <c r="K631" s="208" t="s">
        <v>131</v>
      </c>
      <c r="L631" s="46"/>
      <c r="M631" s="213" t="s">
        <v>33</v>
      </c>
      <c r="N631" s="214" t="s">
        <v>49</v>
      </c>
      <c r="O631" s="86"/>
      <c r="P631" s="215">
        <f>O631*H631</f>
        <v>0</v>
      </c>
      <c r="Q631" s="215">
        <v>0</v>
      </c>
      <c r="R631" s="215">
        <f>Q631*H631</f>
        <v>0</v>
      </c>
      <c r="S631" s="215">
        <v>2.3999999999999999</v>
      </c>
      <c r="T631" s="216">
        <f>S631*H631</f>
        <v>55.413599999999995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7" t="s">
        <v>132</v>
      </c>
      <c r="AT631" s="217" t="s">
        <v>127</v>
      </c>
      <c r="AU631" s="217" t="s">
        <v>88</v>
      </c>
      <c r="AY631" s="18" t="s">
        <v>125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8" t="s">
        <v>86</v>
      </c>
      <c r="BK631" s="218">
        <f>ROUND(I631*H631,2)</f>
        <v>0</v>
      </c>
      <c r="BL631" s="18" t="s">
        <v>132</v>
      </c>
      <c r="BM631" s="217" t="s">
        <v>713</v>
      </c>
    </row>
    <row r="632" s="2" customFormat="1">
      <c r="A632" s="40"/>
      <c r="B632" s="41"/>
      <c r="C632" s="42"/>
      <c r="D632" s="219" t="s">
        <v>134</v>
      </c>
      <c r="E632" s="42"/>
      <c r="F632" s="220" t="s">
        <v>714</v>
      </c>
      <c r="G632" s="42"/>
      <c r="H632" s="42"/>
      <c r="I632" s="221"/>
      <c r="J632" s="42"/>
      <c r="K632" s="42"/>
      <c r="L632" s="46"/>
      <c r="M632" s="222"/>
      <c r="N632" s="22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8" t="s">
        <v>134</v>
      </c>
      <c r="AU632" s="18" t="s">
        <v>88</v>
      </c>
    </row>
    <row r="633" s="2" customFormat="1">
      <c r="A633" s="40"/>
      <c r="B633" s="41"/>
      <c r="C633" s="42"/>
      <c r="D633" s="224" t="s">
        <v>136</v>
      </c>
      <c r="E633" s="42"/>
      <c r="F633" s="225" t="s">
        <v>715</v>
      </c>
      <c r="G633" s="42"/>
      <c r="H633" s="42"/>
      <c r="I633" s="221"/>
      <c r="J633" s="42"/>
      <c r="K633" s="42"/>
      <c r="L633" s="46"/>
      <c r="M633" s="222"/>
      <c r="N633" s="223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8" t="s">
        <v>136</v>
      </c>
      <c r="AU633" s="18" t="s">
        <v>88</v>
      </c>
    </row>
    <row r="634" s="13" customFormat="1">
      <c r="A634" s="13"/>
      <c r="B634" s="226"/>
      <c r="C634" s="227"/>
      <c r="D634" s="219" t="s">
        <v>138</v>
      </c>
      <c r="E634" s="228" t="s">
        <v>33</v>
      </c>
      <c r="F634" s="229" t="s">
        <v>716</v>
      </c>
      <c r="G634" s="227"/>
      <c r="H634" s="228" t="s">
        <v>33</v>
      </c>
      <c r="I634" s="230"/>
      <c r="J634" s="227"/>
      <c r="K634" s="227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138</v>
      </c>
      <c r="AU634" s="235" t="s">
        <v>88</v>
      </c>
      <c r="AV634" s="13" t="s">
        <v>86</v>
      </c>
      <c r="AW634" s="13" t="s">
        <v>40</v>
      </c>
      <c r="AX634" s="13" t="s">
        <v>78</v>
      </c>
      <c r="AY634" s="235" t="s">
        <v>125</v>
      </c>
    </row>
    <row r="635" s="14" customFormat="1">
      <c r="A635" s="14"/>
      <c r="B635" s="236"/>
      <c r="C635" s="237"/>
      <c r="D635" s="219" t="s">
        <v>138</v>
      </c>
      <c r="E635" s="238" t="s">
        <v>33</v>
      </c>
      <c r="F635" s="239" t="s">
        <v>717</v>
      </c>
      <c r="G635" s="237"/>
      <c r="H635" s="240">
        <v>8.4830000000000005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138</v>
      </c>
      <c r="AU635" s="246" t="s">
        <v>88</v>
      </c>
      <c r="AV635" s="14" t="s">
        <v>88</v>
      </c>
      <c r="AW635" s="14" t="s">
        <v>40</v>
      </c>
      <c r="AX635" s="14" t="s">
        <v>78</v>
      </c>
      <c r="AY635" s="246" t="s">
        <v>125</v>
      </c>
    </row>
    <row r="636" s="14" customFormat="1">
      <c r="A636" s="14"/>
      <c r="B636" s="236"/>
      <c r="C636" s="237"/>
      <c r="D636" s="219" t="s">
        <v>138</v>
      </c>
      <c r="E636" s="238" t="s">
        <v>33</v>
      </c>
      <c r="F636" s="239" t="s">
        <v>718</v>
      </c>
      <c r="G636" s="237"/>
      <c r="H636" s="240">
        <v>14.606</v>
      </c>
      <c r="I636" s="241"/>
      <c r="J636" s="237"/>
      <c r="K636" s="237"/>
      <c r="L636" s="242"/>
      <c r="M636" s="243"/>
      <c r="N636" s="244"/>
      <c r="O636" s="244"/>
      <c r="P636" s="244"/>
      <c r="Q636" s="244"/>
      <c r="R636" s="244"/>
      <c r="S636" s="244"/>
      <c r="T636" s="24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6" t="s">
        <v>138</v>
      </c>
      <c r="AU636" s="246" t="s">
        <v>88</v>
      </c>
      <c r="AV636" s="14" t="s">
        <v>88</v>
      </c>
      <c r="AW636" s="14" t="s">
        <v>40</v>
      </c>
      <c r="AX636" s="14" t="s">
        <v>78</v>
      </c>
      <c r="AY636" s="246" t="s">
        <v>125</v>
      </c>
    </row>
    <row r="637" s="15" customFormat="1">
      <c r="A637" s="15"/>
      <c r="B637" s="247"/>
      <c r="C637" s="248"/>
      <c r="D637" s="219" t="s">
        <v>138</v>
      </c>
      <c r="E637" s="249" t="s">
        <v>33</v>
      </c>
      <c r="F637" s="250" t="s">
        <v>189</v>
      </c>
      <c r="G637" s="248"/>
      <c r="H637" s="251">
        <v>23.088999999999999</v>
      </c>
      <c r="I637" s="252"/>
      <c r="J637" s="248"/>
      <c r="K637" s="248"/>
      <c r="L637" s="253"/>
      <c r="M637" s="254"/>
      <c r="N637" s="255"/>
      <c r="O637" s="255"/>
      <c r="P637" s="255"/>
      <c r="Q637" s="255"/>
      <c r="R637" s="255"/>
      <c r="S637" s="255"/>
      <c r="T637" s="256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57" t="s">
        <v>138</v>
      </c>
      <c r="AU637" s="257" t="s">
        <v>88</v>
      </c>
      <c r="AV637" s="15" t="s">
        <v>132</v>
      </c>
      <c r="AW637" s="15" t="s">
        <v>40</v>
      </c>
      <c r="AX637" s="15" t="s">
        <v>86</v>
      </c>
      <c r="AY637" s="257" t="s">
        <v>125</v>
      </c>
    </row>
    <row r="638" s="2" customFormat="1" ht="16.5" customHeight="1">
      <c r="A638" s="40"/>
      <c r="B638" s="41"/>
      <c r="C638" s="206" t="s">
        <v>719</v>
      </c>
      <c r="D638" s="206" t="s">
        <v>127</v>
      </c>
      <c r="E638" s="207" t="s">
        <v>720</v>
      </c>
      <c r="F638" s="208" t="s">
        <v>721</v>
      </c>
      <c r="G638" s="209" t="s">
        <v>286</v>
      </c>
      <c r="H638" s="210">
        <v>7.75</v>
      </c>
      <c r="I638" s="211"/>
      <c r="J638" s="212">
        <f>ROUND(I638*H638,2)</f>
        <v>0</v>
      </c>
      <c r="K638" s="208" t="s">
        <v>131</v>
      </c>
      <c r="L638" s="46"/>
      <c r="M638" s="213" t="s">
        <v>33</v>
      </c>
      <c r="N638" s="214" t="s">
        <v>49</v>
      </c>
      <c r="O638" s="86"/>
      <c r="P638" s="215">
        <f>O638*H638</f>
        <v>0</v>
      </c>
      <c r="Q638" s="215">
        <v>0</v>
      </c>
      <c r="R638" s="215">
        <f>Q638*H638</f>
        <v>0</v>
      </c>
      <c r="S638" s="215">
        <v>2.0550000000000002</v>
      </c>
      <c r="T638" s="216">
        <f>S638*H638</f>
        <v>15.926250000000001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7" t="s">
        <v>132</v>
      </c>
      <c r="AT638" s="217" t="s">
        <v>127</v>
      </c>
      <c r="AU638" s="217" t="s">
        <v>88</v>
      </c>
      <c r="AY638" s="18" t="s">
        <v>125</v>
      </c>
      <c r="BE638" s="218">
        <f>IF(N638="základní",J638,0)</f>
        <v>0</v>
      </c>
      <c r="BF638" s="218">
        <f>IF(N638="snížená",J638,0)</f>
        <v>0</v>
      </c>
      <c r="BG638" s="218">
        <f>IF(N638="zákl. přenesená",J638,0)</f>
        <v>0</v>
      </c>
      <c r="BH638" s="218">
        <f>IF(N638="sníž. přenesená",J638,0)</f>
        <v>0</v>
      </c>
      <c r="BI638" s="218">
        <f>IF(N638="nulová",J638,0)</f>
        <v>0</v>
      </c>
      <c r="BJ638" s="18" t="s">
        <v>86</v>
      </c>
      <c r="BK638" s="218">
        <f>ROUND(I638*H638,2)</f>
        <v>0</v>
      </c>
      <c r="BL638" s="18" t="s">
        <v>132</v>
      </c>
      <c r="BM638" s="217" t="s">
        <v>722</v>
      </c>
    </row>
    <row r="639" s="2" customFormat="1">
      <c r="A639" s="40"/>
      <c r="B639" s="41"/>
      <c r="C639" s="42"/>
      <c r="D639" s="219" t="s">
        <v>134</v>
      </c>
      <c r="E639" s="42"/>
      <c r="F639" s="220" t="s">
        <v>723</v>
      </c>
      <c r="G639" s="42"/>
      <c r="H639" s="42"/>
      <c r="I639" s="221"/>
      <c r="J639" s="42"/>
      <c r="K639" s="42"/>
      <c r="L639" s="46"/>
      <c r="M639" s="222"/>
      <c r="N639" s="223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8" t="s">
        <v>134</v>
      </c>
      <c r="AU639" s="18" t="s">
        <v>88</v>
      </c>
    </row>
    <row r="640" s="2" customFormat="1">
      <c r="A640" s="40"/>
      <c r="B640" s="41"/>
      <c r="C640" s="42"/>
      <c r="D640" s="224" t="s">
        <v>136</v>
      </c>
      <c r="E640" s="42"/>
      <c r="F640" s="225" t="s">
        <v>724</v>
      </c>
      <c r="G640" s="42"/>
      <c r="H640" s="42"/>
      <c r="I640" s="221"/>
      <c r="J640" s="42"/>
      <c r="K640" s="42"/>
      <c r="L640" s="46"/>
      <c r="M640" s="222"/>
      <c r="N640" s="22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8" t="s">
        <v>136</v>
      </c>
      <c r="AU640" s="18" t="s">
        <v>88</v>
      </c>
    </row>
    <row r="641" s="13" customFormat="1">
      <c r="A641" s="13"/>
      <c r="B641" s="226"/>
      <c r="C641" s="227"/>
      <c r="D641" s="219" t="s">
        <v>138</v>
      </c>
      <c r="E641" s="228" t="s">
        <v>33</v>
      </c>
      <c r="F641" s="229" t="s">
        <v>725</v>
      </c>
      <c r="G641" s="227"/>
      <c r="H641" s="228" t="s">
        <v>33</v>
      </c>
      <c r="I641" s="230"/>
      <c r="J641" s="227"/>
      <c r="K641" s="227"/>
      <c r="L641" s="231"/>
      <c r="M641" s="232"/>
      <c r="N641" s="233"/>
      <c r="O641" s="233"/>
      <c r="P641" s="233"/>
      <c r="Q641" s="233"/>
      <c r="R641" s="233"/>
      <c r="S641" s="233"/>
      <c r="T641" s="23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5" t="s">
        <v>138</v>
      </c>
      <c r="AU641" s="235" t="s">
        <v>88</v>
      </c>
      <c r="AV641" s="13" t="s">
        <v>86</v>
      </c>
      <c r="AW641" s="13" t="s">
        <v>40</v>
      </c>
      <c r="AX641" s="13" t="s">
        <v>78</v>
      </c>
      <c r="AY641" s="235" t="s">
        <v>125</v>
      </c>
    </row>
    <row r="642" s="14" customFormat="1">
      <c r="A642" s="14"/>
      <c r="B642" s="236"/>
      <c r="C642" s="237"/>
      <c r="D642" s="219" t="s">
        <v>138</v>
      </c>
      <c r="E642" s="238" t="s">
        <v>33</v>
      </c>
      <c r="F642" s="239" t="s">
        <v>637</v>
      </c>
      <c r="G642" s="237"/>
      <c r="H642" s="240">
        <v>7.75</v>
      </c>
      <c r="I642" s="241"/>
      <c r="J642" s="237"/>
      <c r="K642" s="237"/>
      <c r="L642" s="242"/>
      <c r="M642" s="243"/>
      <c r="N642" s="244"/>
      <c r="O642" s="244"/>
      <c r="P642" s="244"/>
      <c r="Q642" s="244"/>
      <c r="R642" s="244"/>
      <c r="S642" s="244"/>
      <c r="T642" s="245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6" t="s">
        <v>138</v>
      </c>
      <c r="AU642" s="246" t="s">
        <v>88</v>
      </c>
      <c r="AV642" s="14" t="s">
        <v>88</v>
      </c>
      <c r="AW642" s="14" t="s">
        <v>40</v>
      </c>
      <c r="AX642" s="14" t="s">
        <v>86</v>
      </c>
      <c r="AY642" s="246" t="s">
        <v>125</v>
      </c>
    </row>
    <row r="643" s="12" customFormat="1" ht="22.8" customHeight="1">
      <c r="A643" s="12"/>
      <c r="B643" s="190"/>
      <c r="C643" s="191"/>
      <c r="D643" s="192" t="s">
        <v>77</v>
      </c>
      <c r="E643" s="204" t="s">
        <v>726</v>
      </c>
      <c r="F643" s="204" t="s">
        <v>727</v>
      </c>
      <c r="G643" s="191"/>
      <c r="H643" s="191"/>
      <c r="I643" s="194"/>
      <c r="J643" s="205">
        <f>BK643</f>
        <v>0</v>
      </c>
      <c r="K643" s="191"/>
      <c r="L643" s="196"/>
      <c r="M643" s="197"/>
      <c r="N643" s="198"/>
      <c r="O643" s="198"/>
      <c r="P643" s="199">
        <f>SUM(P644:P656)</f>
        <v>0</v>
      </c>
      <c r="Q643" s="198"/>
      <c r="R643" s="199">
        <f>SUM(R644:R656)</f>
        <v>0</v>
      </c>
      <c r="S643" s="198"/>
      <c r="T643" s="200">
        <f>SUM(T644:T656)</f>
        <v>0</v>
      </c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R643" s="201" t="s">
        <v>86</v>
      </c>
      <c r="AT643" s="202" t="s">
        <v>77</v>
      </c>
      <c r="AU643" s="202" t="s">
        <v>86</v>
      </c>
      <c r="AY643" s="201" t="s">
        <v>125</v>
      </c>
      <c r="BK643" s="203">
        <f>SUM(BK644:BK656)</f>
        <v>0</v>
      </c>
    </row>
    <row r="644" s="2" customFormat="1" ht="16.5" customHeight="1">
      <c r="A644" s="40"/>
      <c r="B644" s="41"/>
      <c r="C644" s="206" t="s">
        <v>728</v>
      </c>
      <c r="D644" s="206" t="s">
        <v>127</v>
      </c>
      <c r="E644" s="207" t="s">
        <v>729</v>
      </c>
      <c r="F644" s="208" t="s">
        <v>730</v>
      </c>
      <c r="G644" s="209" t="s">
        <v>33</v>
      </c>
      <c r="H644" s="210">
        <v>78.060000000000002</v>
      </c>
      <c r="I644" s="211"/>
      <c r="J644" s="212">
        <f>ROUND(I644*H644,2)</f>
        <v>0</v>
      </c>
      <c r="K644" s="208" t="s">
        <v>131</v>
      </c>
      <c r="L644" s="46"/>
      <c r="M644" s="213" t="s">
        <v>33</v>
      </c>
      <c r="N644" s="214" t="s">
        <v>49</v>
      </c>
      <c r="O644" s="86"/>
      <c r="P644" s="215">
        <f>O644*H644</f>
        <v>0</v>
      </c>
      <c r="Q644" s="215">
        <v>0</v>
      </c>
      <c r="R644" s="215">
        <f>Q644*H644</f>
        <v>0</v>
      </c>
      <c r="S644" s="215">
        <v>0</v>
      </c>
      <c r="T644" s="216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7" t="s">
        <v>132</v>
      </c>
      <c r="AT644" s="217" t="s">
        <v>127</v>
      </c>
      <c r="AU644" s="217" t="s">
        <v>88</v>
      </c>
      <c r="AY644" s="18" t="s">
        <v>125</v>
      </c>
      <c r="BE644" s="218">
        <f>IF(N644="základní",J644,0)</f>
        <v>0</v>
      </c>
      <c r="BF644" s="218">
        <f>IF(N644="snížená",J644,0)</f>
        <v>0</v>
      </c>
      <c r="BG644" s="218">
        <f>IF(N644="zákl. přenesená",J644,0)</f>
        <v>0</v>
      </c>
      <c r="BH644" s="218">
        <f>IF(N644="sníž. přenesená",J644,0)</f>
        <v>0</v>
      </c>
      <c r="BI644" s="218">
        <f>IF(N644="nulová",J644,0)</f>
        <v>0</v>
      </c>
      <c r="BJ644" s="18" t="s">
        <v>86</v>
      </c>
      <c r="BK644" s="218">
        <f>ROUND(I644*H644,2)</f>
        <v>0</v>
      </c>
      <c r="BL644" s="18" t="s">
        <v>132</v>
      </c>
      <c r="BM644" s="217" t="s">
        <v>731</v>
      </c>
    </row>
    <row r="645" s="2" customFormat="1">
      <c r="A645" s="40"/>
      <c r="B645" s="41"/>
      <c r="C645" s="42"/>
      <c r="D645" s="219" t="s">
        <v>134</v>
      </c>
      <c r="E645" s="42"/>
      <c r="F645" s="220" t="s">
        <v>732</v>
      </c>
      <c r="G645" s="42"/>
      <c r="H645" s="42"/>
      <c r="I645" s="221"/>
      <c r="J645" s="42"/>
      <c r="K645" s="42"/>
      <c r="L645" s="46"/>
      <c r="M645" s="222"/>
      <c r="N645" s="223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8" t="s">
        <v>134</v>
      </c>
      <c r="AU645" s="18" t="s">
        <v>88</v>
      </c>
    </row>
    <row r="646" s="2" customFormat="1">
      <c r="A646" s="40"/>
      <c r="B646" s="41"/>
      <c r="C646" s="42"/>
      <c r="D646" s="224" t="s">
        <v>136</v>
      </c>
      <c r="E646" s="42"/>
      <c r="F646" s="225" t="s">
        <v>733</v>
      </c>
      <c r="G646" s="42"/>
      <c r="H646" s="42"/>
      <c r="I646" s="221"/>
      <c r="J646" s="42"/>
      <c r="K646" s="42"/>
      <c r="L646" s="46"/>
      <c r="M646" s="222"/>
      <c r="N646" s="22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8" t="s">
        <v>136</v>
      </c>
      <c r="AU646" s="18" t="s">
        <v>88</v>
      </c>
    </row>
    <row r="647" s="2" customFormat="1" ht="16.5" customHeight="1">
      <c r="A647" s="40"/>
      <c r="B647" s="41"/>
      <c r="C647" s="206" t="s">
        <v>734</v>
      </c>
      <c r="D647" s="206" t="s">
        <v>127</v>
      </c>
      <c r="E647" s="207" t="s">
        <v>735</v>
      </c>
      <c r="F647" s="208" t="s">
        <v>736</v>
      </c>
      <c r="G647" s="209" t="s">
        <v>234</v>
      </c>
      <c r="H647" s="210">
        <v>78.060000000000002</v>
      </c>
      <c r="I647" s="211"/>
      <c r="J647" s="212">
        <f>ROUND(I647*H647,2)</f>
        <v>0</v>
      </c>
      <c r="K647" s="208" t="s">
        <v>131</v>
      </c>
      <c r="L647" s="46"/>
      <c r="M647" s="213" t="s">
        <v>33</v>
      </c>
      <c r="N647" s="214" t="s">
        <v>49</v>
      </c>
      <c r="O647" s="86"/>
      <c r="P647" s="215">
        <f>O647*H647</f>
        <v>0</v>
      </c>
      <c r="Q647" s="215">
        <v>0</v>
      </c>
      <c r="R647" s="215">
        <f>Q647*H647</f>
        <v>0</v>
      </c>
      <c r="S647" s="215">
        <v>0</v>
      </c>
      <c r="T647" s="216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17" t="s">
        <v>132</v>
      </c>
      <c r="AT647" s="217" t="s">
        <v>127</v>
      </c>
      <c r="AU647" s="217" t="s">
        <v>88</v>
      </c>
      <c r="AY647" s="18" t="s">
        <v>125</v>
      </c>
      <c r="BE647" s="218">
        <f>IF(N647="základní",J647,0)</f>
        <v>0</v>
      </c>
      <c r="BF647" s="218">
        <f>IF(N647="snížená",J647,0)</f>
        <v>0</v>
      </c>
      <c r="BG647" s="218">
        <f>IF(N647="zákl. přenesená",J647,0)</f>
        <v>0</v>
      </c>
      <c r="BH647" s="218">
        <f>IF(N647="sníž. přenesená",J647,0)</f>
        <v>0</v>
      </c>
      <c r="BI647" s="218">
        <f>IF(N647="nulová",J647,0)</f>
        <v>0</v>
      </c>
      <c r="BJ647" s="18" t="s">
        <v>86</v>
      </c>
      <c r="BK647" s="218">
        <f>ROUND(I647*H647,2)</f>
        <v>0</v>
      </c>
      <c r="BL647" s="18" t="s">
        <v>132</v>
      </c>
      <c r="BM647" s="217" t="s">
        <v>737</v>
      </c>
    </row>
    <row r="648" s="2" customFormat="1">
      <c r="A648" s="40"/>
      <c r="B648" s="41"/>
      <c r="C648" s="42"/>
      <c r="D648" s="219" t="s">
        <v>134</v>
      </c>
      <c r="E648" s="42"/>
      <c r="F648" s="220" t="s">
        <v>738</v>
      </c>
      <c r="G648" s="42"/>
      <c r="H648" s="42"/>
      <c r="I648" s="221"/>
      <c r="J648" s="42"/>
      <c r="K648" s="42"/>
      <c r="L648" s="46"/>
      <c r="M648" s="222"/>
      <c r="N648" s="223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8" t="s">
        <v>134</v>
      </c>
      <c r="AU648" s="18" t="s">
        <v>88</v>
      </c>
    </row>
    <row r="649" s="2" customFormat="1">
      <c r="A649" s="40"/>
      <c r="B649" s="41"/>
      <c r="C649" s="42"/>
      <c r="D649" s="224" t="s">
        <v>136</v>
      </c>
      <c r="E649" s="42"/>
      <c r="F649" s="225" t="s">
        <v>739</v>
      </c>
      <c r="G649" s="42"/>
      <c r="H649" s="42"/>
      <c r="I649" s="221"/>
      <c r="J649" s="42"/>
      <c r="K649" s="42"/>
      <c r="L649" s="46"/>
      <c r="M649" s="222"/>
      <c r="N649" s="223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8" t="s">
        <v>136</v>
      </c>
      <c r="AU649" s="18" t="s">
        <v>88</v>
      </c>
    </row>
    <row r="650" s="2" customFormat="1" ht="16.5" customHeight="1">
      <c r="A650" s="40"/>
      <c r="B650" s="41"/>
      <c r="C650" s="206" t="s">
        <v>740</v>
      </c>
      <c r="D650" s="206" t="s">
        <v>127</v>
      </c>
      <c r="E650" s="207" t="s">
        <v>741</v>
      </c>
      <c r="F650" s="208" t="s">
        <v>742</v>
      </c>
      <c r="G650" s="209" t="s">
        <v>234</v>
      </c>
      <c r="H650" s="210">
        <v>702.53999999999996</v>
      </c>
      <c r="I650" s="211"/>
      <c r="J650" s="212">
        <f>ROUND(I650*H650,2)</f>
        <v>0</v>
      </c>
      <c r="K650" s="208" t="s">
        <v>131</v>
      </c>
      <c r="L650" s="46"/>
      <c r="M650" s="213" t="s">
        <v>33</v>
      </c>
      <c r="N650" s="214" t="s">
        <v>49</v>
      </c>
      <c r="O650" s="86"/>
      <c r="P650" s="215">
        <f>O650*H650</f>
        <v>0</v>
      </c>
      <c r="Q650" s="215">
        <v>0</v>
      </c>
      <c r="R650" s="215">
        <f>Q650*H650</f>
        <v>0</v>
      </c>
      <c r="S650" s="215">
        <v>0</v>
      </c>
      <c r="T650" s="21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7" t="s">
        <v>132</v>
      </c>
      <c r="AT650" s="217" t="s">
        <v>127</v>
      </c>
      <c r="AU650" s="217" t="s">
        <v>88</v>
      </c>
      <c r="AY650" s="18" t="s">
        <v>125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18" t="s">
        <v>86</v>
      </c>
      <c r="BK650" s="218">
        <f>ROUND(I650*H650,2)</f>
        <v>0</v>
      </c>
      <c r="BL650" s="18" t="s">
        <v>132</v>
      </c>
      <c r="BM650" s="217" t="s">
        <v>743</v>
      </c>
    </row>
    <row r="651" s="2" customFormat="1">
      <c r="A651" s="40"/>
      <c r="B651" s="41"/>
      <c r="C651" s="42"/>
      <c r="D651" s="219" t="s">
        <v>134</v>
      </c>
      <c r="E651" s="42"/>
      <c r="F651" s="220" t="s">
        <v>744</v>
      </c>
      <c r="G651" s="42"/>
      <c r="H651" s="42"/>
      <c r="I651" s="221"/>
      <c r="J651" s="42"/>
      <c r="K651" s="42"/>
      <c r="L651" s="46"/>
      <c r="M651" s="222"/>
      <c r="N651" s="223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8" t="s">
        <v>134</v>
      </c>
      <c r="AU651" s="18" t="s">
        <v>88</v>
      </c>
    </row>
    <row r="652" s="2" customFormat="1">
      <c r="A652" s="40"/>
      <c r="B652" s="41"/>
      <c r="C652" s="42"/>
      <c r="D652" s="224" t="s">
        <v>136</v>
      </c>
      <c r="E652" s="42"/>
      <c r="F652" s="225" t="s">
        <v>745</v>
      </c>
      <c r="G652" s="42"/>
      <c r="H652" s="42"/>
      <c r="I652" s="221"/>
      <c r="J652" s="42"/>
      <c r="K652" s="42"/>
      <c r="L652" s="46"/>
      <c r="M652" s="222"/>
      <c r="N652" s="223"/>
      <c r="O652" s="86"/>
      <c r="P652" s="86"/>
      <c r="Q652" s="86"/>
      <c r="R652" s="86"/>
      <c r="S652" s="86"/>
      <c r="T652" s="87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8" t="s">
        <v>136</v>
      </c>
      <c r="AU652" s="18" t="s">
        <v>88</v>
      </c>
    </row>
    <row r="653" s="14" customFormat="1">
      <c r="A653" s="14"/>
      <c r="B653" s="236"/>
      <c r="C653" s="237"/>
      <c r="D653" s="219" t="s">
        <v>138</v>
      </c>
      <c r="E653" s="237"/>
      <c r="F653" s="239" t="s">
        <v>746</v>
      </c>
      <c r="G653" s="237"/>
      <c r="H653" s="240">
        <v>702.53999999999996</v>
      </c>
      <c r="I653" s="241"/>
      <c r="J653" s="237"/>
      <c r="K653" s="237"/>
      <c r="L653" s="242"/>
      <c r="M653" s="243"/>
      <c r="N653" s="244"/>
      <c r="O653" s="244"/>
      <c r="P653" s="244"/>
      <c r="Q653" s="244"/>
      <c r="R653" s="244"/>
      <c r="S653" s="244"/>
      <c r="T653" s="24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6" t="s">
        <v>138</v>
      </c>
      <c r="AU653" s="246" t="s">
        <v>88</v>
      </c>
      <c r="AV653" s="14" t="s">
        <v>88</v>
      </c>
      <c r="AW653" s="14" t="s">
        <v>4</v>
      </c>
      <c r="AX653" s="14" t="s">
        <v>86</v>
      </c>
      <c r="AY653" s="246" t="s">
        <v>125</v>
      </c>
    </row>
    <row r="654" s="2" customFormat="1" ht="24.15" customHeight="1">
      <c r="A654" s="40"/>
      <c r="B654" s="41"/>
      <c r="C654" s="206" t="s">
        <v>747</v>
      </c>
      <c r="D654" s="206" t="s">
        <v>127</v>
      </c>
      <c r="E654" s="207" t="s">
        <v>748</v>
      </c>
      <c r="F654" s="208" t="s">
        <v>749</v>
      </c>
      <c r="G654" s="209" t="s">
        <v>234</v>
      </c>
      <c r="H654" s="210">
        <v>78.060000000000002</v>
      </c>
      <c r="I654" s="211"/>
      <c r="J654" s="212">
        <f>ROUND(I654*H654,2)</f>
        <v>0</v>
      </c>
      <c r="K654" s="208" t="s">
        <v>131</v>
      </c>
      <c r="L654" s="46"/>
      <c r="M654" s="213" t="s">
        <v>33</v>
      </c>
      <c r="N654" s="214" t="s">
        <v>49</v>
      </c>
      <c r="O654" s="86"/>
      <c r="P654" s="215">
        <f>O654*H654</f>
        <v>0</v>
      </c>
      <c r="Q654" s="215">
        <v>0</v>
      </c>
      <c r="R654" s="215">
        <f>Q654*H654</f>
        <v>0</v>
      </c>
      <c r="S654" s="215">
        <v>0</v>
      </c>
      <c r="T654" s="216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17" t="s">
        <v>132</v>
      </c>
      <c r="AT654" s="217" t="s">
        <v>127</v>
      </c>
      <c r="AU654" s="217" t="s">
        <v>88</v>
      </c>
      <c r="AY654" s="18" t="s">
        <v>125</v>
      </c>
      <c r="BE654" s="218">
        <f>IF(N654="základní",J654,0)</f>
        <v>0</v>
      </c>
      <c r="BF654" s="218">
        <f>IF(N654="snížená",J654,0)</f>
        <v>0</v>
      </c>
      <c r="BG654" s="218">
        <f>IF(N654="zákl. přenesená",J654,0)</f>
        <v>0</v>
      </c>
      <c r="BH654" s="218">
        <f>IF(N654="sníž. přenesená",J654,0)</f>
        <v>0</v>
      </c>
      <c r="BI654" s="218">
        <f>IF(N654="nulová",J654,0)</f>
        <v>0</v>
      </c>
      <c r="BJ654" s="18" t="s">
        <v>86</v>
      </c>
      <c r="BK654" s="218">
        <f>ROUND(I654*H654,2)</f>
        <v>0</v>
      </c>
      <c r="BL654" s="18" t="s">
        <v>132</v>
      </c>
      <c r="BM654" s="217" t="s">
        <v>750</v>
      </c>
    </row>
    <row r="655" s="2" customFormat="1">
      <c r="A655" s="40"/>
      <c r="B655" s="41"/>
      <c r="C655" s="42"/>
      <c r="D655" s="219" t="s">
        <v>134</v>
      </c>
      <c r="E655" s="42"/>
      <c r="F655" s="220" t="s">
        <v>751</v>
      </c>
      <c r="G655" s="42"/>
      <c r="H655" s="42"/>
      <c r="I655" s="221"/>
      <c r="J655" s="42"/>
      <c r="K655" s="42"/>
      <c r="L655" s="46"/>
      <c r="M655" s="222"/>
      <c r="N655" s="223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8" t="s">
        <v>134</v>
      </c>
      <c r="AU655" s="18" t="s">
        <v>88</v>
      </c>
    </row>
    <row r="656" s="2" customFormat="1">
      <c r="A656" s="40"/>
      <c r="B656" s="41"/>
      <c r="C656" s="42"/>
      <c r="D656" s="224" t="s">
        <v>136</v>
      </c>
      <c r="E656" s="42"/>
      <c r="F656" s="225" t="s">
        <v>752</v>
      </c>
      <c r="G656" s="42"/>
      <c r="H656" s="42"/>
      <c r="I656" s="221"/>
      <c r="J656" s="42"/>
      <c r="K656" s="42"/>
      <c r="L656" s="46"/>
      <c r="M656" s="222"/>
      <c r="N656" s="223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8" t="s">
        <v>136</v>
      </c>
      <c r="AU656" s="18" t="s">
        <v>88</v>
      </c>
    </row>
    <row r="657" s="12" customFormat="1" ht="22.8" customHeight="1">
      <c r="A657" s="12"/>
      <c r="B657" s="190"/>
      <c r="C657" s="191"/>
      <c r="D657" s="192" t="s">
        <v>77</v>
      </c>
      <c r="E657" s="204" t="s">
        <v>753</v>
      </c>
      <c r="F657" s="204" t="s">
        <v>754</v>
      </c>
      <c r="G657" s="191"/>
      <c r="H657" s="191"/>
      <c r="I657" s="194"/>
      <c r="J657" s="205">
        <f>BK657</f>
        <v>0</v>
      </c>
      <c r="K657" s="191"/>
      <c r="L657" s="196"/>
      <c r="M657" s="197"/>
      <c r="N657" s="198"/>
      <c r="O657" s="198"/>
      <c r="P657" s="199">
        <f>SUM(P658:P660)</f>
        <v>0</v>
      </c>
      <c r="Q657" s="198"/>
      <c r="R657" s="199">
        <f>SUM(R658:R660)</f>
        <v>0</v>
      </c>
      <c r="S657" s="198"/>
      <c r="T657" s="200">
        <f>SUM(T658:T660)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01" t="s">
        <v>86</v>
      </c>
      <c r="AT657" s="202" t="s">
        <v>77</v>
      </c>
      <c r="AU657" s="202" t="s">
        <v>86</v>
      </c>
      <c r="AY657" s="201" t="s">
        <v>125</v>
      </c>
      <c r="BK657" s="203">
        <f>SUM(BK658:BK660)</f>
        <v>0</v>
      </c>
    </row>
    <row r="658" s="2" customFormat="1" ht="21.75" customHeight="1">
      <c r="A658" s="40"/>
      <c r="B658" s="41"/>
      <c r="C658" s="206" t="s">
        <v>755</v>
      </c>
      <c r="D658" s="206" t="s">
        <v>127</v>
      </c>
      <c r="E658" s="207" t="s">
        <v>756</v>
      </c>
      <c r="F658" s="208" t="s">
        <v>757</v>
      </c>
      <c r="G658" s="209" t="s">
        <v>234</v>
      </c>
      <c r="H658" s="210">
        <v>2825.404</v>
      </c>
      <c r="I658" s="211"/>
      <c r="J658" s="212">
        <f>ROUND(I658*H658,2)</f>
        <v>0</v>
      </c>
      <c r="K658" s="208" t="s">
        <v>131</v>
      </c>
      <c r="L658" s="46"/>
      <c r="M658" s="213" t="s">
        <v>33</v>
      </c>
      <c r="N658" s="214" t="s">
        <v>49</v>
      </c>
      <c r="O658" s="86"/>
      <c r="P658" s="215">
        <f>O658*H658</f>
        <v>0</v>
      </c>
      <c r="Q658" s="215">
        <v>0</v>
      </c>
      <c r="R658" s="215">
        <f>Q658*H658</f>
        <v>0</v>
      </c>
      <c r="S658" s="215">
        <v>0</v>
      </c>
      <c r="T658" s="21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132</v>
      </c>
      <c r="AT658" s="217" t="s">
        <v>127</v>
      </c>
      <c r="AU658" s="217" t="s">
        <v>88</v>
      </c>
      <c r="AY658" s="18" t="s">
        <v>125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8" t="s">
        <v>86</v>
      </c>
      <c r="BK658" s="218">
        <f>ROUND(I658*H658,2)</f>
        <v>0</v>
      </c>
      <c r="BL658" s="18" t="s">
        <v>132</v>
      </c>
      <c r="BM658" s="217" t="s">
        <v>758</v>
      </c>
    </row>
    <row r="659" s="2" customFormat="1">
      <c r="A659" s="40"/>
      <c r="B659" s="41"/>
      <c r="C659" s="42"/>
      <c r="D659" s="219" t="s">
        <v>134</v>
      </c>
      <c r="E659" s="42"/>
      <c r="F659" s="220" t="s">
        <v>759</v>
      </c>
      <c r="G659" s="42"/>
      <c r="H659" s="42"/>
      <c r="I659" s="221"/>
      <c r="J659" s="42"/>
      <c r="K659" s="42"/>
      <c r="L659" s="46"/>
      <c r="M659" s="222"/>
      <c r="N659" s="22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8" t="s">
        <v>134</v>
      </c>
      <c r="AU659" s="18" t="s">
        <v>88</v>
      </c>
    </row>
    <row r="660" s="2" customFormat="1">
      <c r="A660" s="40"/>
      <c r="B660" s="41"/>
      <c r="C660" s="42"/>
      <c r="D660" s="224" t="s">
        <v>136</v>
      </c>
      <c r="E660" s="42"/>
      <c r="F660" s="225" t="s">
        <v>760</v>
      </c>
      <c r="G660" s="42"/>
      <c r="H660" s="42"/>
      <c r="I660" s="221"/>
      <c r="J660" s="42"/>
      <c r="K660" s="42"/>
      <c r="L660" s="46"/>
      <c r="M660" s="268"/>
      <c r="N660" s="269"/>
      <c r="O660" s="270"/>
      <c r="P660" s="270"/>
      <c r="Q660" s="270"/>
      <c r="R660" s="270"/>
      <c r="S660" s="270"/>
      <c r="T660" s="271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8" t="s">
        <v>136</v>
      </c>
      <c r="AU660" s="18" t="s">
        <v>88</v>
      </c>
    </row>
    <row r="661" s="2" customFormat="1" ht="6.96" customHeight="1">
      <c r="A661" s="40"/>
      <c r="B661" s="61"/>
      <c r="C661" s="62"/>
      <c r="D661" s="62"/>
      <c r="E661" s="62"/>
      <c r="F661" s="62"/>
      <c r="G661" s="62"/>
      <c r="H661" s="62"/>
      <c r="I661" s="62"/>
      <c r="J661" s="62"/>
      <c r="K661" s="62"/>
      <c r="L661" s="46"/>
      <c r="M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</row>
  </sheetData>
  <sheetProtection sheet="1" autoFilter="0" formatColumns="0" formatRows="0" objects="1" scenarios="1" spinCount="100000" saltValue="Pj4guY+ollGclJvVh3RextR3mXpE46tTSHC1IxPlhJ9ZEZv/fP64N2yWhfVBIM2Uz2bYyfmUZUcbu5SRXQOrEQ==" hashValue="r+C9a2tvwKZ+Lm4DQr9OO67brTnVaitJoVfEMBdRVsRVo8e7hMY43Uq/pDPcWNZVAiVPm8xqdcN2KPsIOBlyBA==" algorithmName="SHA-512" password="CC35"/>
  <autoFilter ref="C88:K66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2_02/111251101"/>
    <hyperlink ref="F99" r:id="rId2" display="https://podminky.urs.cz/item/CS_URS_2022_02/112101101"/>
    <hyperlink ref="F104" r:id="rId3" display="https://podminky.urs.cz/item/CS_URS_2022_02/112251101"/>
    <hyperlink ref="F109" r:id="rId4" display="https://podminky.urs.cz/item/CS_URS_2022_02/115101201"/>
    <hyperlink ref="F113" r:id="rId5" display="https://podminky.urs.cz/item/CS_URS_2022_02/115101301"/>
    <hyperlink ref="F117" r:id="rId6" display="https://podminky.urs.cz/item/CS_URS_2022_02/121103111"/>
    <hyperlink ref="F122" r:id="rId7" display="https://podminky.urs.cz/item/CS_URS_2022_02/122151103"/>
    <hyperlink ref="F132" r:id="rId8" display="https://podminky.urs.cz/item/CS_URS_2022_02/129951121"/>
    <hyperlink ref="F138" r:id="rId9" display="https://podminky.urs.cz/item/CS_URS_2022_02/132151103"/>
    <hyperlink ref="F150" r:id="rId10" display="https://podminky.urs.cz/item/CS_URS_2022_02/167151111"/>
    <hyperlink ref="F170" r:id="rId11" display="https://podminky.urs.cz/item/CS_URS_2022_02/162751117"/>
    <hyperlink ref="F188" r:id="rId12" display="https://podminky.urs.cz/item/CS_URS_2022_02/171201201"/>
    <hyperlink ref="F206" r:id="rId13" display="https://podminky.urs.cz/item/CS_URS_2022_02/171201231"/>
    <hyperlink ref="F226" r:id="rId14" display="https://podminky.urs.cz/item/CS_URS_2022_02/174151101"/>
    <hyperlink ref="F240" r:id="rId15" display="https://podminky.urs.cz/item/CS_URS_2022_02/181152302"/>
    <hyperlink ref="F248" r:id="rId16" display="https://podminky.urs.cz/item/CS_URS_2022_02/181351113"/>
    <hyperlink ref="F266" r:id="rId17" display="https://podminky.urs.cz/item/CS_URS_2022_02/919735113.1"/>
    <hyperlink ref="F271" r:id="rId18" display="https://podminky.urs.cz/item/CS_URS_2022_02/997221658"/>
    <hyperlink ref="F276" r:id="rId19" display="https://podminky.urs.cz/item/CS_URS_2022_02/181411121"/>
    <hyperlink ref="F293" r:id="rId20" display="https://podminky.urs.cz/item/CS_URS_2022_02/183403153"/>
    <hyperlink ref="F301" r:id="rId21" display="https://podminky.urs.cz/item/CS_URS_2022_02/183403114"/>
    <hyperlink ref="F310" r:id="rId22" display="https://podminky.urs.cz/item/CS_URS_2022_02/211561111"/>
    <hyperlink ref="F324" r:id="rId23" display="https://podminky.urs.cz/item/CS_URS_2022_02/212751104"/>
    <hyperlink ref="F329" r:id="rId24" display="https://podminky.urs.cz/item/CS_URS_2022_02/213141131"/>
    <hyperlink ref="F351" r:id="rId25" display="https://podminky.urs.cz/item/CS_URS_2022_02/279311951"/>
    <hyperlink ref="F356" r:id="rId26" display="https://podminky.urs.cz/item/CS_URS_2022_02/279362021"/>
    <hyperlink ref="F361" r:id="rId27" display="https://podminky.urs.cz/item/CS_URS_2022_02/317321118"/>
    <hyperlink ref="F366" r:id="rId28" display="https://podminky.urs.cz/item/CS_URS_2022_02/317353111"/>
    <hyperlink ref="F372" r:id="rId29" display="https://podminky.urs.cz/item/CS_URS_2022_02/317353112"/>
    <hyperlink ref="F378" r:id="rId30" display="https://podminky.urs.cz/item/CS_URS_2022_02/317353121"/>
    <hyperlink ref="F383" r:id="rId31" display="https://podminky.urs.cz/item/CS_URS_2022_02/317353221"/>
    <hyperlink ref="F388" r:id="rId32" display="https://podminky.urs.cz/item/CS_URS_2022_02/317361011"/>
    <hyperlink ref="F393" r:id="rId33" display="https://podminky.urs.cz/item/CS_URS_2022_02/348942131"/>
    <hyperlink ref="F400" r:id="rId34" display="https://podminky.urs.cz/item/CS_URS_2022_02/911121111"/>
    <hyperlink ref="F410" r:id="rId35" display="https://podminky.urs.cz/item/CS_URS_2022_02/115001105"/>
    <hyperlink ref="F414" r:id="rId36" display="https://podminky.urs.cz/item/CS_URS_2022_02/172152101"/>
    <hyperlink ref="F419" r:id="rId37" display="https://podminky.urs.cz/item/CS_URS_2022_02/451317111"/>
    <hyperlink ref="F424" r:id="rId38" display="https://podminky.urs.cz/item/CS_URS_2022_02/452313141"/>
    <hyperlink ref="F429" r:id="rId39" display="https://podminky.urs.cz/item/CS_URS_2022_02/465513228"/>
    <hyperlink ref="F435" r:id="rId40" display="https://podminky.urs.cz/item/CS_URS_2022_02/561061111"/>
    <hyperlink ref="F451" r:id="rId41" display="https://podminky.urs.cz/item/CS_URS_2022_02/564851013"/>
    <hyperlink ref="F468" r:id="rId42" display="https://podminky.urs.cz/item/CS_URS_2022_02/564851111"/>
    <hyperlink ref="F478" r:id="rId43" display="https://podminky.urs.cz/item/CS_URS_2022_02/565155121"/>
    <hyperlink ref="F491" r:id="rId44" display="https://podminky.urs.cz/item/CS_URS_2022_02/569851111"/>
    <hyperlink ref="F502" r:id="rId45" display="https://podminky.urs.cz/item/CS_URS_2022_02/573111112"/>
    <hyperlink ref="F509" r:id="rId46" display="https://podminky.urs.cz/item/CS_URS_2022_02/573211111"/>
    <hyperlink ref="F516" r:id="rId47" display="https://podminky.urs.cz/item/CS_URS_2022_02/577134221"/>
    <hyperlink ref="F524" r:id="rId48" display="https://podminky.urs.cz/item/CS_URS_2022_02/581121115"/>
    <hyperlink ref="F531" r:id="rId49" display="https://podminky.urs.cz/item/CS_URS_2022_02/596811422"/>
    <hyperlink ref="F545" r:id="rId50" display="https://podminky.urs.cz/item/CS_URS_2022_02/596991114"/>
    <hyperlink ref="F550" r:id="rId51" display="https://podminky.urs.cz/item/CS_URS_2022_02/599632111"/>
    <hyperlink ref="F556" r:id="rId52" display="https://podminky.urs.cz/item/CS_URS_2022_02/916131213"/>
    <hyperlink ref="F571" r:id="rId53" display="https://podminky.urs.cz/item/CS_URS_2022_02/919521160"/>
    <hyperlink ref="F582" r:id="rId54" display="https://podminky.urs.cz/item/CS_URS_2022_02/919411141"/>
    <hyperlink ref="F588" r:id="rId55" display="https://podminky.urs.cz/item/CS_URS_2022_02/919535556"/>
    <hyperlink ref="F594" r:id="rId56" display="https://podminky.urs.cz/item/CS_URS_2022_02/912211111"/>
    <hyperlink ref="F603" r:id="rId57" display="https://podminky.urs.cz/item/CS_URS_2022_02/914111111"/>
    <hyperlink ref="F617" r:id="rId58" display="https://podminky.urs.cz/item/CS_URS_2022_02/919732221"/>
    <hyperlink ref="F622" r:id="rId59" display="https://podminky.urs.cz/item/CS_URS_2022_02/919735113"/>
    <hyperlink ref="F627" r:id="rId60" display="https://podminky.urs.cz/item/CS_URS_2022_02/961044111"/>
    <hyperlink ref="F633" r:id="rId61" display="https://podminky.urs.cz/item/CS_URS_2022_02/966008311"/>
    <hyperlink ref="F640" r:id="rId62" display="https://podminky.urs.cz/item/CS_URS_2022_02/966008113"/>
    <hyperlink ref="F646" r:id="rId63" display="https://podminky.urs.cz/item/CS_URS_2022_02/997002611"/>
    <hyperlink ref="F649" r:id="rId64" display="https://podminky.urs.cz/item/CS_URS_2022_02/997211511"/>
    <hyperlink ref="F652" r:id="rId65" display="https://podminky.urs.cz/item/CS_URS_2022_02/997211519"/>
    <hyperlink ref="F656" r:id="rId66" display="https://podminky.urs.cz/item/CS_URS_2022_02/997221861"/>
    <hyperlink ref="F660" r:id="rId67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93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V4 v k.ú. Plch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761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92</v>
      </c>
      <c r="G11" s="40"/>
      <c r="H11" s="40"/>
      <c r="I11" s="134" t="s">
        <v>20</v>
      </c>
      <c r="J11" s="138" t="s">
        <v>33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23. 6. 2022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28</v>
      </c>
      <c r="E14" s="40"/>
      <c r="F14" s="40"/>
      <c r="G14" s="40"/>
      <c r="H14" s="40"/>
      <c r="I14" s="134" t="s">
        <v>29</v>
      </c>
      <c r="J14" s="138" t="s">
        <v>30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33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29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29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32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29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32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ROUND((SUM(BE80:BE125)),  2)</f>
        <v>0</v>
      </c>
      <c r="G33" s="40"/>
      <c r="H33" s="40"/>
      <c r="I33" s="150">
        <v>0.20999999999999999</v>
      </c>
      <c r="J33" s="149">
        <f>ROUND(((SUM(BE80:BE125))*I33),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ROUND((SUM(BF80:BF125)),  2)</f>
        <v>0</v>
      </c>
      <c r="G34" s="40"/>
      <c r="H34" s="40"/>
      <c r="I34" s="150">
        <v>0.14999999999999999</v>
      </c>
      <c r="J34" s="149">
        <f>ROUND(((SUM(BF80:BF125))*I34),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ROUND((SUM(BG80:BG125)),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ROUND((SUM(BH80:BH125)),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ROUND((SUM(BI80:BI125)),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Polní cesta V4 v k.ú. Plch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Plch</v>
      </c>
      <c r="G52" s="42"/>
      <c r="H52" s="42"/>
      <c r="I52" s="33" t="s">
        <v>24</v>
      </c>
      <c r="J52" s="74" t="str">
        <f>IF(J12="","",J12)</f>
        <v>23. 6. 2022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28</v>
      </c>
      <c r="D54" s="42"/>
      <c r="E54" s="42"/>
      <c r="F54" s="28" t="str">
        <f>E15</f>
        <v>ČR- SPÚ, KPÚ pobočka Parduice</v>
      </c>
      <c r="G54" s="42"/>
      <c r="H54" s="42"/>
      <c r="I54" s="33" t="s">
        <v>36</v>
      </c>
      <c r="J54" s="38" t="str">
        <f>E21</f>
        <v>SELLA&amp;AGRETA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SELLA&amp;AGRETA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99</v>
      </c>
    </row>
    <row r="60" s="9" customFormat="1" ht="24.96" customHeight="1">
      <c r="A60" s="9"/>
      <c r="B60" s="167"/>
      <c r="C60" s="168"/>
      <c r="D60" s="169" t="s">
        <v>762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110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Polní cesta V4 v k.ú. Plch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Plch</v>
      </c>
      <c r="G74" s="42"/>
      <c r="H74" s="42"/>
      <c r="I74" s="33" t="s">
        <v>24</v>
      </c>
      <c r="J74" s="74" t="str">
        <f>IF(J12="","",J12)</f>
        <v>23. 6. 2022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3" t="s">
        <v>28</v>
      </c>
      <c r="D76" s="42"/>
      <c r="E76" s="42"/>
      <c r="F76" s="28" t="str">
        <f>E15</f>
        <v>ČR- SPÚ, KPÚ pobočka Parduice</v>
      </c>
      <c r="G76" s="42"/>
      <c r="H76" s="42"/>
      <c r="I76" s="33" t="s">
        <v>36</v>
      </c>
      <c r="J76" s="38" t="str">
        <f>E21</f>
        <v>SELLA&amp;AGRETA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3" t="s">
        <v>34</v>
      </c>
      <c r="D77" s="42"/>
      <c r="E77" s="42"/>
      <c r="F77" s="28" t="str">
        <f>IF(E18="","",E18)</f>
        <v>Vyplň údaj</v>
      </c>
      <c r="G77" s="42"/>
      <c r="H77" s="42"/>
      <c r="I77" s="33" t="s">
        <v>41</v>
      </c>
      <c r="J77" s="38" t="str">
        <f>E24</f>
        <v>SELLA&amp;AGRETA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111</v>
      </c>
      <c r="D79" s="182" t="s">
        <v>63</v>
      </c>
      <c r="E79" s="182" t="s">
        <v>59</v>
      </c>
      <c r="F79" s="182" t="s">
        <v>60</v>
      </c>
      <c r="G79" s="182" t="s">
        <v>112</v>
      </c>
      <c r="H79" s="182" t="s">
        <v>113</v>
      </c>
      <c r="I79" s="182" t="s">
        <v>114</v>
      </c>
      <c r="J79" s="182" t="s">
        <v>98</v>
      </c>
      <c r="K79" s="183" t="s">
        <v>115</v>
      </c>
      <c r="L79" s="184"/>
      <c r="M79" s="94" t="s">
        <v>33</v>
      </c>
      <c r="N79" s="95" t="s">
        <v>48</v>
      </c>
      <c r="O79" s="95" t="s">
        <v>116</v>
      </c>
      <c r="P79" s="95" t="s">
        <v>117</v>
      </c>
      <c r="Q79" s="95" t="s">
        <v>118</v>
      </c>
      <c r="R79" s="95" t="s">
        <v>119</v>
      </c>
      <c r="S79" s="95" t="s">
        <v>120</v>
      </c>
      <c r="T79" s="96" t="s">
        <v>121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122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77</v>
      </c>
      <c r="AU80" s="18" t="s">
        <v>99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77</v>
      </c>
      <c r="E81" s="193" t="s">
        <v>763</v>
      </c>
      <c r="F81" s="193" t="s">
        <v>764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SUM(P82:P125)</f>
        <v>0</v>
      </c>
      <c r="Q81" s="198"/>
      <c r="R81" s="199">
        <f>SUM(R82:R125)</f>
        <v>0</v>
      </c>
      <c r="S81" s="198"/>
      <c r="T81" s="200">
        <f>SUM(T82:T125)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162</v>
      </c>
      <c r="AT81" s="202" t="s">
        <v>77</v>
      </c>
      <c r="AU81" s="202" t="s">
        <v>78</v>
      </c>
      <c r="AY81" s="201" t="s">
        <v>125</v>
      </c>
      <c r="BK81" s="203">
        <f>SUM(BK82:BK125)</f>
        <v>0</v>
      </c>
    </row>
    <row r="82" s="2" customFormat="1" ht="16.5" customHeight="1">
      <c r="A82" s="40"/>
      <c r="B82" s="41"/>
      <c r="C82" s="206" t="s">
        <v>86</v>
      </c>
      <c r="D82" s="206" t="s">
        <v>127</v>
      </c>
      <c r="E82" s="207" t="s">
        <v>765</v>
      </c>
      <c r="F82" s="208" t="s">
        <v>766</v>
      </c>
      <c r="G82" s="209" t="s">
        <v>767</v>
      </c>
      <c r="H82" s="210">
        <v>1</v>
      </c>
      <c r="I82" s="211"/>
      <c r="J82" s="212">
        <f>ROUND(I82*H82,2)</f>
        <v>0</v>
      </c>
      <c r="K82" s="208" t="s">
        <v>33</v>
      </c>
      <c r="L82" s="46"/>
      <c r="M82" s="213" t="s">
        <v>33</v>
      </c>
      <c r="N82" s="214" t="s">
        <v>49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768</v>
      </c>
      <c r="AT82" s="217" t="s">
        <v>127</v>
      </c>
      <c r="AU82" s="217" t="s">
        <v>86</v>
      </c>
      <c r="AY82" s="18" t="s">
        <v>125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8" t="s">
        <v>86</v>
      </c>
      <c r="BK82" s="218">
        <f>ROUND(I82*H82,2)</f>
        <v>0</v>
      </c>
      <c r="BL82" s="18" t="s">
        <v>768</v>
      </c>
      <c r="BM82" s="217" t="s">
        <v>769</v>
      </c>
    </row>
    <row r="83" s="2" customFormat="1">
      <c r="A83" s="40"/>
      <c r="B83" s="41"/>
      <c r="C83" s="42"/>
      <c r="D83" s="219" t="s">
        <v>134</v>
      </c>
      <c r="E83" s="42"/>
      <c r="F83" s="220" t="s">
        <v>766</v>
      </c>
      <c r="G83" s="42"/>
      <c r="H83" s="42"/>
      <c r="I83" s="221"/>
      <c r="J83" s="42"/>
      <c r="K83" s="42"/>
      <c r="L83" s="46"/>
      <c r="M83" s="222"/>
      <c r="N83" s="223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134</v>
      </c>
      <c r="AU83" s="18" t="s">
        <v>86</v>
      </c>
    </row>
    <row r="84" s="13" customFormat="1">
      <c r="A84" s="13"/>
      <c r="B84" s="226"/>
      <c r="C84" s="227"/>
      <c r="D84" s="219" t="s">
        <v>138</v>
      </c>
      <c r="E84" s="228" t="s">
        <v>33</v>
      </c>
      <c r="F84" s="229" t="s">
        <v>770</v>
      </c>
      <c r="G84" s="227"/>
      <c r="H84" s="228" t="s">
        <v>33</v>
      </c>
      <c r="I84" s="230"/>
      <c r="J84" s="227"/>
      <c r="K84" s="227"/>
      <c r="L84" s="231"/>
      <c r="M84" s="232"/>
      <c r="N84" s="233"/>
      <c r="O84" s="233"/>
      <c r="P84" s="233"/>
      <c r="Q84" s="233"/>
      <c r="R84" s="233"/>
      <c r="S84" s="233"/>
      <c r="T84" s="234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5" t="s">
        <v>138</v>
      </c>
      <c r="AU84" s="235" t="s">
        <v>86</v>
      </c>
      <c r="AV84" s="13" t="s">
        <v>86</v>
      </c>
      <c r="AW84" s="13" t="s">
        <v>40</v>
      </c>
      <c r="AX84" s="13" t="s">
        <v>78</v>
      </c>
      <c r="AY84" s="235" t="s">
        <v>125</v>
      </c>
    </row>
    <row r="85" s="14" customFormat="1">
      <c r="A85" s="14"/>
      <c r="B85" s="236"/>
      <c r="C85" s="237"/>
      <c r="D85" s="219" t="s">
        <v>138</v>
      </c>
      <c r="E85" s="238" t="s">
        <v>33</v>
      </c>
      <c r="F85" s="239" t="s">
        <v>86</v>
      </c>
      <c r="G85" s="237"/>
      <c r="H85" s="240">
        <v>1</v>
      </c>
      <c r="I85" s="241"/>
      <c r="J85" s="237"/>
      <c r="K85" s="237"/>
      <c r="L85" s="242"/>
      <c r="M85" s="243"/>
      <c r="N85" s="244"/>
      <c r="O85" s="244"/>
      <c r="P85" s="244"/>
      <c r="Q85" s="244"/>
      <c r="R85" s="244"/>
      <c r="S85" s="244"/>
      <c r="T85" s="245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6" t="s">
        <v>138</v>
      </c>
      <c r="AU85" s="246" t="s">
        <v>86</v>
      </c>
      <c r="AV85" s="14" t="s">
        <v>88</v>
      </c>
      <c r="AW85" s="14" t="s">
        <v>40</v>
      </c>
      <c r="AX85" s="14" t="s">
        <v>86</v>
      </c>
      <c r="AY85" s="246" t="s">
        <v>125</v>
      </c>
    </row>
    <row r="86" s="2" customFormat="1" ht="16.5" customHeight="1">
      <c r="A86" s="40"/>
      <c r="B86" s="41"/>
      <c r="C86" s="206" t="s">
        <v>88</v>
      </c>
      <c r="D86" s="206" t="s">
        <v>127</v>
      </c>
      <c r="E86" s="207" t="s">
        <v>771</v>
      </c>
      <c r="F86" s="208" t="s">
        <v>772</v>
      </c>
      <c r="G86" s="209" t="s">
        <v>767</v>
      </c>
      <c r="H86" s="210">
        <v>1</v>
      </c>
      <c r="I86" s="211"/>
      <c r="J86" s="212">
        <f>ROUND(I86*H86,2)</f>
        <v>0</v>
      </c>
      <c r="K86" s="208" t="s">
        <v>33</v>
      </c>
      <c r="L86" s="46"/>
      <c r="M86" s="213" t="s">
        <v>33</v>
      </c>
      <c r="N86" s="214" t="s">
        <v>49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768</v>
      </c>
      <c r="AT86" s="217" t="s">
        <v>127</v>
      </c>
      <c r="AU86" s="217" t="s">
        <v>86</v>
      </c>
      <c r="AY86" s="18" t="s">
        <v>125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86</v>
      </c>
      <c r="BK86" s="218">
        <f>ROUND(I86*H86,2)</f>
        <v>0</v>
      </c>
      <c r="BL86" s="18" t="s">
        <v>768</v>
      </c>
      <c r="BM86" s="217" t="s">
        <v>773</v>
      </c>
    </row>
    <row r="87" s="2" customFormat="1">
      <c r="A87" s="40"/>
      <c r="B87" s="41"/>
      <c r="C87" s="42"/>
      <c r="D87" s="219" t="s">
        <v>134</v>
      </c>
      <c r="E87" s="42"/>
      <c r="F87" s="220" t="s">
        <v>772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134</v>
      </c>
      <c r="AU87" s="18" t="s">
        <v>86</v>
      </c>
    </row>
    <row r="88" s="13" customFormat="1">
      <c r="A88" s="13"/>
      <c r="B88" s="226"/>
      <c r="C88" s="227"/>
      <c r="D88" s="219" t="s">
        <v>138</v>
      </c>
      <c r="E88" s="228" t="s">
        <v>33</v>
      </c>
      <c r="F88" s="229" t="s">
        <v>774</v>
      </c>
      <c r="G88" s="227"/>
      <c r="H88" s="228" t="s">
        <v>33</v>
      </c>
      <c r="I88" s="230"/>
      <c r="J88" s="227"/>
      <c r="K88" s="227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138</v>
      </c>
      <c r="AU88" s="235" t="s">
        <v>86</v>
      </c>
      <c r="AV88" s="13" t="s">
        <v>86</v>
      </c>
      <c r="AW88" s="13" t="s">
        <v>40</v>
      </c>
      <c r="AX88" s="13" t="s">
        <v>78</v>
      </c>
      <c r="AY88" s="235" t="s">
        <v>125</v>
      </c>
    </row>
    <row r="89" s="13" customFormat="1">
      <c r="A89" s="13"/>
      <c r="B89" s="226"/>
      <c r="C89" s="227"/>
      <c r="D89" s="219" t="s">
        <v>138</v>
      </c>
      <c r="E89" s="228" t="s">
        <v>33</v>
      </c>
      <c r="F89" s="229" t="s">
        <v>775</v>
      </c>
      <c r="G89" s="227"/>
      <c r="H89" s="228" t="s">
        <v>33</v>
      </c>
      <c r="I89" s="230"/>
      <c r="J89" s="227"/>
      <c r="K89" s="227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138</v>
      </c>
      <c r="AU89" s="235" t="s">
        <v>86</v>
      </c>
      <c r="AV89" s="13" t="s">
        <v>86</v>
      </c>
      <c r="AW89" s="13" t="s">
        <v>40</v>
      </c>
      <c r="AX89" s="13" t="s">
        <v>78</v>
      </c>
      <c r="AY89" s="235" t="s">
        <v>125</v>
      </c>
    </row>
    <row r="90" s="14" customFormat="1">
      <c r="A90" s="14"/>
      <c r="B90" s="236"/>
      <c r="C90" s="237"/>
      <c r="D90" s="219" t="s">
        <v>138</v>
      </c>
      <c r="E90" s="238" t="s">
        <v>33</v>
      </c>
      <c r="F90" s="239" t="s">
        <v>86</v>
      </c>
      <c r="G90" s="237"/>
      <c r="H90" s="240">
        <v>1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138</v>
      </c>
      <c r="AU90" s="246" t="s">
        <v>86</v>
      </c>
      <c r="AV90" s="14" t="s">
        <v>88</v>
      </c>
      <c r="AW90" s="14" t="s">
        <v>40</v>
      </c>
      <c r="AX90" s="14" t="s">
        <v>86</v>
      </c>
      <c r="AY90" s="246" t="s">
        <v>125</v>
      </c>
    </row>
    <row r="91" s="2" customFormat="1" ht="16.5" customHeight="1">
      <c r="A91" s="40"/>
      <c r="B91" s="41"/>
      <c r="C91" s="206" t="s">
        <v>149</v>
      </c>
      <c r="D91" s="206" t="s">
        <v>127</v>
      </c>
      <c r="E91" s="207" t="s">
        <v>776</v>
      </c>
      <c r="F91" s="208" t="s">
        <v>777</v>
      </c>
      <c r="G91" s="209" t="s">
        <v>767</v>
      </c>
      <c r="H91" s="210">
        <v>1</v>
      </c>
      <c r="I91" s="211"/>
      <c r="J91" s="212">
        <f>ROUND(I91*H91,2)</f>
        <v>0</v>
      </c>
      <c r="K91" s="208" t="s">
        <v>33</v>
      </c>
      <c r="L91" s="46"/>
      <c r="M91" s="213" t="s">
        <v>33</v>
      </c>
      <c r="N91" s="214" t="s">
        <v>49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768</v>
      </c>
      <c r="AT91" s="217" t="s">
        <v>127</v>
      </c>
      <c r="AU91" s="217" t="s">
        <v>86</v>
      </c>
      <c r="AY91" s="18" t="s">
        <v>125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86</v>
      </c>
      <c r="BK91" s="218">
        <f>ROUND(I91*H91,2)</f>
        <v>0</v>
      </c>
      <c r="BL91" s="18" t="s">
        <v>768</v>
      </c>
      <c r="BM91" s="217" t="s">
        <v>778</v>
      </c>
    </row>
    <row r="92" s="2" customFormat="1">
      <c r="A92" s="40"/>
      <c r="B92" s="41"/>
      <c r="C92" s="42"/>
      <c r="D92" s="219" t="s">
        <v>134</v>
      </c>
      <c r="E92" s="42"/>
      <c r="F92" s="220" t="s">
        <v>777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134</v>
      </c>
      <c r="AU92" s="18" t="s">
        <v>86</v>
      </c>
    </row>
    <row r="93" s="13" customFormat="1">
      <c r="A93" s="13"/>
      <c r="B93" s="226"/>
      <c r="C93" s="227"/>
      <c r="D93" s="219" t="s">
        <v>138</v>
      </c>
      <c r="E93" s="228" t="s">
        <v>33</v>
      </c>
      <c r="F93" s="229" t="s">
        <v>779</v>
      </c>
      <c r="G93" s="227"/>
      <c r="H93" s="228" t="s">
        <v>33</v>
      </c>
      <c r="I93" s="230"/>
      <c r="J93" s="227"/>
      <c r="K93" s="227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138</v>
      </c>
      <c r="AU93" s="235" t="s">
        <v>86</v>
      </c>
      <c r="AV93" s="13" t="s">
        <v>86</v>
      </c>
      <c r="AW93" s="13" t="s">
        <v>40</v>
      </c>
      <c r="AX93" s="13" t="s">
        <v>78</v>
      </c>
      <c r="AY93" s="235" t="s">
        <v>125</v>
      </c>
    </row>
    <row r="94" s="14" customFormat="1">
      <c r="A94" s="14"/>
      <c r="B94" s="236"/>
      <c r="C94" s="237"/>
      <c r="D94" s="219" t="s">
        <v>138</v>
      </c>
      <c r="E94" s="238" t="s">
        <v>33</v>
      </c>
      <c r="F94" s="239" t="s">
        <v>86</v>
      </c>
      <c r="G94" s="237"/>
      <c r="H94" s="240">
        <v>1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138</v>
      </c>
      <c r="AU94" s="246" t="s">
        <v>86</v>
      </c>
      <c r="AV94" s="14" t="s">
        <v>88</v>
      </c>
      <c r="AW94" s="14" t="s">
        <v>40</v>
      </c>
      <c r="AX94" s="14" t="s">
        <v>86</v>
      </c>
      <c r="AY94" s="246" t="s">
        <v>125</v>
      </c>
    </row>
    <row r="95" s="2" customFormat="1" ht="16.5" customHeight="1">
      <c r="A95" s="40"/>
      <c r="B95" s="41"/>
      <c r="C95" s="206" t="s">
        <v>132</v>
      </c>
      <c r="D95" s="206" t="s">
        <v>127</v>
      </c>
      <c r="E95" s="207" t="s">
        <v>780</v>
      </c>
      <c r="F95" s="208" t="s">
        <v>781</v>
      </c>
      <c r="G95" s="209" t="s">
        <v>767</v>
      </c>
      <c r="H95" s="210">
        <v>1</v>
      </c>
      <c r="I95" s="211"/>
      <c r="J95" s="212">
        <f>ROUND(I95*H95,2)</f>
        <v>0</v>
      </c>
      <c r="K95" s="208" t="s">
        <v>33</v>
      </c>
      <c r="L95" s="46"/>
      <c r="M95" s="213" t="s">
        <v>33</v>
      </c>
      <c r="N95" s="214" t="s">
        <v>49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768</v>
      </c>
      <c r="AT95" s="217" t="s">
        <v>127</v>
      </c>
      <c r="AU95" s="217" t="s">
        <v>86</v>
      </c>
      <c r="AY95" s="18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86</v>
      </c>
      <c r="BK95" s="218">
        <f>ROUND(I95*H95,2)</f>
        <v>0</v>
      </c>
      <c r="BL95" s="18" t="s">
        <v>768</v>
      </c>
      <c r="BM95" s="217" t="s">
        <v>782</v>
      </c>
    </row>
    <row r="96" s="2" customFormat="1">
      <c r="A96" s="40"/>
      <c r="B96" s="41"/>
      <c r="C96" s="42"/>
      <c r="D96" s="219" t="s">
        <v>134</v>
      </c>
      <c r="E96" s="42"/>
      <c r="F96" s="220" t="s">
        <v>781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134</v>
      </c>
      <c r="AU96" s="18" t="s">
        <v>86</v>
      </c>
    </row>
    <row r="97" s="13" customFormat="1">
      <c r="A97" s="13"/>
      <c r="B97" s="226"/>
      <c r="C97" s="227"/>
      <c r="D97" s="219" t="s">
        <v>138</v>
      </c>
      <c r="E97" s="228" t="s">
        <v>33</v>
      </c>
      <c r="F97" s="229" t="s">
        <v>783</v>
      </c>
      <c r="G97" s="227"/>
      <c r="H97" s="228" t="s">
        <v>33</v>
      </c>
      <c r="I97" s="230"/>
      <c r="J97" s="227"/>
      <c r="K97" s="227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138</v>
      </c>
      <c r="AU97" s="235" t="s">
        <v>86</v>
      </c>
      <c r="AV97" s="13" t="s">
        <v>86</v>
      </c>
      <c r="AW97" s="13" t="s">
        <v>40</v>
      </c>
      <c r="AX97" s="13" t="s">
        <v>78</v>
      </c>
      <c r="AY97" s="235" t="s">
        <v>125</v>
      </c>
    </row>
    <row r="98" s="14" customFormat="1">
      <c r="A98" s="14"/>
      <c r="B98" s="236"/>
      <c r="C98" s="237"/>
      <c r="D98" s="219" t="s">
        <v>138</v>
      </c>
      <c r="E98" s="238" t="s">
        <v>33</v>
      </c>
      <c r="F98" s="239" t="s">
        <v>86</v>
      </c>
      <c r="G98" s="237"/>
      <c r="H98" s="240">
        <v>1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138</v>
      </c>
      <c r="AU98" s="246" t="s">
        <v>86</v>
      </c>
      <c r="AV98" s="14" t="s">
        <v>88</v>
      </c>
      <c r="AW98" s="14" t="s">
        <v>40</v>
      </c>
      <c r="AX98" s="14" t="s">
        <v>86</v>
      </c>
      <c r="AY98" s="246" t="s">
        <v>125</v>
      </c>
    </row>
    <row r="99" s="2" customFormat="1" ht="16.5" customHeight="1">
      <c r="A99" s="40"/>
      <c r="B99" s="41"/>
      <c r="C99" s="206" t="s">
        <v>162</v>
      </c>
      <c r="D99" s="206" t="s">
        <v>127</v>
      </c>
      <c r="E99" s="207" t="s">
        <v>784</v>
      </c>
      <c r="F99" s="208" t="s">
        <v>785</v>
      </c>
      <c r="G99" s="209" t="s">
        <v>767</v>
      </c>
      <c r="H99" s="210">
        <v>1</v>
      </c>
      <c r="I99" s="211"/>
      <c r="J99" s="212">
        <f>ROUND(I99*H99,2)</f>
        <v>0</v>
      </c>
      <c r="K99" s="208" t="s">
        <v>33</v>
      </c>
      <c r="L99" s="46"/>
      <c r="M99" s="213" t="s">
        <v>33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768</v>
      </c>
      <c r="AT99" s="217" t="s">
        <v>127</v>
      </c>
      <c r="AU99" s="217" t="s">
        <v>86</v>
      </c>
      <c r="AY99" s="18" t="s">
        <v>125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86</v>
      </c>
      <c r="BK99" s="218">
        <f>ROUND(I99*H99,2)</f>
        <v>0</v>
      </c>
      <c r="BL99" s="18" t="s">
        <v>768</v>
      </c>
      <c r="BM99" s="217" t="s">
        <v>786</v>
      </c>
    </row>
    <row r="100" s="2" customFormat="1">
      <c r="A100" s="40"/>
      <c r="B100" s="41"/>
      <c r="C100" s="42"/>
      <c r="D100" s="219" t="s">
        <v>134</v>
      </c>
      <c r="E100" s="42"/>
      <c r="F100" s="220" t="s">
        <v>785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134</v>
      </c>
      <c r="AU100" s="18" t="s">
        <v>86</v>
      </c>
    </row>
    <row r="101" s="13" customFormat="1">
      <c r="A101" s="13"/>
      <c r="B101" s="226"/>
      <c r="C101" s="227"/>
      <c r="D101" s="219" t="s">
        <v>138</v>
      </c>
      <c r="E101" s="228" t="s">
        <v>33</v>
      </c>
      <c r="F101" s="229" t="s">
        <v>787</v>
      </c>
      <c r="G101" s="227"/>
      <c r="H101" s="228" t="s">
        <v>33</v>
      </c>
      <c r="I101" s="230"/>
      <c r="J101" s="227"/>
      <c r="K101" s="227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138</v>
      </c>
      <c r="AU101" s="235" t="s">
        <v>86</v>
      </c>
      <c r="AV101" s="13" t="s">
        <v>86</v>
      </c>
      <c r="AW101" s="13" t="s">
        <v>40</v>
      </c>
      <c r="AX101" s="13" t="s">
        <v>78</v>
      </c>
      <c r="AY101" s="235" t="s">
        <v>125</v>
      </c>
    </row>
    <row r="102" s="13" customFormat="1">
      <c r="A102" s="13"/>
      <c r="B102" s="226"/>
      <c r="C102" s="227"/>
      <c r="D102" s="219" t="s">
        <v>138</v>
      </c>
      <c r="E102" s="228" t="s">
        <v>33</v>
      </c>
      <c r="F102" s="229" t="s">
        <v>788</v>
      </c>
      <c r="G102" s="227"/>
      <c r="H102" s="228" t="s">
        <v>33</v>
      </c>
      <c r="I102" s="230"/>
      <c r="J102" s="227"/>
      <c r="K102" s="227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138</v>
      </c>
      <c r="AU102" s="235" t="s">
        <v>86</v>
      </c>
      <c r="AV102" s="13" t="s">
        <v>86</v>
      </c>
      <c r="AW102" s="13" t="s">
        <v>40</v>
      </c>
      <c r="AX102" s="13" t="s">
        <v>78</v>
      </c>
      <c r="AY102" s="235" t="s">
        <v>125</v>
      </c>
    </row>
    <row r="103" s="13" customFormat="1">
      <c r="A103" s="13"/>
      <c r="B103" s="226"/>
      <c r="C103" s="227"/>
      <c r="D103" s="219" t="s">
        <v>138</v>
      </c>
      <c r="E103" s="228" t="s">
        <v>33</v>
      </c>
      <c r="F103" s="229" t="s">
        <v>789</v>
      </c>
      <c r="G103" s="227"/>
      <c r="H103" s="228" t="s">
        <v>33</v>
      </c>
      <c r="I103" s="230"/>
      <c r="J103" s="227"/>
      <c r="K103" s="227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138</v>
      </c>
      <c r="AU103" s="235" t="s">
        <v>86</v>
      </c>
      <c r="AV103" s="13" t="s">
        <v>86</v>
      </c>
      <c r="AW103" s="13" t="s">
        <v>40</v>
      </c>
      <c r="AX103" s="13" t="s">
        <v>78</v>
      </c>
      <c r="AY103" s="235" t="s">
        <v>125</v>
      </c>
    </row>
    <row r="104" s="14" customFormat="1">
      <c r="A104" s="14"/>
      <c r="B104" s="236"/>
      <c r="C104" s="237"/>
      <c r="D104" s="219" t="s">
        <v>138</v>
      </c>
      <c r="E104" s="238" t="s">
        <v>33</v>
      </c>
      <c r="F104" s="239" t="s">
        <v>86</v>
      </c>
      <c r="G104" s="237"/>
      <c r="H104" s="240">
        <v>1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138</v>
      </c>
      <c r="AU104" s="246" t="s">
        <v>86</v>
      </c>
      <c r="AV104" s="14" t="s">
        <v>88</v>
      </c>
      <c r="AW104" s="14" t="s">
        <v>40</v>
      </c>
      <c r="AX104" s="14" t="s">
        <v>86</v>
      </c>
      <c r="AY104" s="246" t="s">
        <v>125</v>
      </c>
    </row>
    <row r="105" s="2" customFormat="1" ht="16.5" customHeight="1">
      <c r="A105" s="40"/>
      <c r="B105" s="41"/>
      <c r="C105" s="206" t="s">
        <v>148</v>
      </c>
      <c r="D105" s="206" t="s">
        <v>127</v>
      </c>
      <c r="E105" s="207" t="s">
        <v>790</v>
      </c>
      <c r="F105" s="208" t="s">
        <v>791</v>
      </c>
      <c r="G105" s="209" t="s">
        <v>767</v>
      </c>
      <c r="H105" s="210">
        <v>1</v>
      </c>
      <c r="I105" s="211"/>
      <c r="J105" s="212">
        <f>ROUND(I105*H105,2)</f>
        <v>0</v>
      </c>
      <c r="K105" s="208" t="s">
        <v>33</v>
      </c>
      <c r="L105" s="46"/>
      <c r="M105" s="213" t="s">
        <v>33</v>
      </c>
      <c r="N105" s="214" t="s">
        <v>49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768</v>
      </c>
      <c r="AT105" s="217" t="s">
        <v>127</v>
      </c>
      <c r="AU105" s="217" t="s">
        <v>86</v>
      </c>
      <c r="AY105" s="18" t="s">
        <v>125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86</v>
      </c>
      <c r="BK105" s="218">
        <f>ROUND(I105*H105,2)</f>
        <v>0</v>
      </c>
      <c r="BL105" s="18" t="s">
        <v>768</v>
      </c>
      <c r="BM105" s="217" t="s">
        <v>792</v>
      </c>
    </row>
    <row r="106" s="2" customFormat="1">
      <c r="A106" s="40"/>
      <c r="B106" s="41"/>
      <c r="C106" s="42"/>
      <c r="D106" s="219" t="s">
        <v>134</v>
      </c>
      <c r="E106" s="42"/>
      <c r="F106" s="220" t="s">
        <v>791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134</v>
      </c>
      <c r="AU106" s="18" t="s">
        <v>86</v>
      </c>
    </row>
    <row r="107" s="13" customFormat="1">
      <c r="A107" s="13"/>
      <c r="B107" s="226"/>
      <c r="C107" s="227"/>
      <c r="D107" s="219" t="s">
        <v>138</v>
      </c>
      <c r="E107" s="228" t="s">
        <v>33</v>
      </c>
      <c r="F107" s="229" t="s">
        <v>793</v>
      </c>
      <c r="G107" s="227"/>
      <c r="H107" s="228" t="s">
        <v>33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138</v>
      </c>
      <c r="AU107" s="235" t="s">
        <v>86</v>
      </c>
      <c r="AV107" s="13" t="s">
        <v>86</v>
      </c>
      <c r="AW107" s="13" t="s">
        <v>40</v>
      </c>
      <c r="AX107" s="13" t="s">
        <v>78</v>
      </c>
      <c r="AY107" s="235" t="s">
        <v>125</v>
      </c>
    </row>
    <row r="108" s="13" customFormat="1">
      <c r="A108" s="13"/>
      <c r="B108" s="226"/>
      <c r="C108" s="227"/>
      <c r="D108" s="219" t="s">
        <v>138</v>
      </c>
      <c r="E108" s="228" t="s">
        <v>33</v>
      </c>
      <c r="F108" s="229" t="s">
        <v>794</v>
      </c>
      <c r="G108" s="227"/>
      <c r="H108" s="228" t="s">
        <v>33</v>
      </c>
      <c r="I108" s="230"/>
      <c r="J108" s="227"/>
      <c r="K108" s="227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138</v>
      </c>
      <c r="AU108" s="235" t="s">
        <v>86</v>
      </c>
      <c r="AV108" s="13" t="s">
        <v>86</v>
      </c>
      <c r="AW108" s="13" t="s">
        <v>40</v>
      </c>
      <c r="AX108" s="13" t="s">
        <v>78</v>
      </c>
      <c r="AY108" s="235" t="s">
        <v>125</v>
      </c>
    </row>
    <row r="109" s="14" customFormat="1">
      <c r="A109" s="14"/>
      <c r="B109" s="236"/>
      <c r="C109" s="237"/>
      <c r="D109" s="219" t="s">
        <v>138</v>
      </c>
      <c r="E109" s="238" t="s">
        <v>33</v>
      </c>
      <c r="F109" s="239" t="s">
        <v>86</v>
      </c>
      <c r="G109" s="237"/>
      <c r="H109" s="240">
        <v>1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138</v>
      </c>
      <c r="AU109" s="246" t="s">
        <v>86</v>
      </c>
      <c r="AV109" s="14" t="s">
        <v>88</v>
      </c>
      <c r="AW109" s="14" t="s">
        <v>40</v>
      </c>
      <c r="AX109" s="14" t="s">
        <v>86</v>
      </c>
      <c r="AY109" s="246" t="s">
        <v>125</v>
      </c>
    </row>
    <row r="110" s="2" customFormat="1" ht="16.5" customHeight="1">
      <c r="A110" s="40"/>
      <c r="B110" s="41"/>
      <c r="C110" s="206" t="s">
        <v>177</v>
      </c>
      <c r="D110" s="206" t="s">
        <v>127</v>
      </c>
      <c r="E110" s="207" t="s">
        <v>795</v>
      </c>
      <c r="F110" s="208" t="s">
        <v>796</v>
      </c>
      <c r="G110" s="209" t="s">
        <v>767</v>
      </c>
      <c r="H110" s="210">
        <v>1</v>
      </c>
      <c r="I110" s="211"/>
      <c r="J110" s="212">
        <f>ROUND(I110*H110,2)</f>
        <v>0</v>
      </c>
      <c r="K110" s="208" t="s">
        <v>33</v>
      </c>
      <c r="L110" s="46"/>
      <c r="M110" s="213" t="s">
        <v>33</v>
      </c>
      <c r="N110" s="214" t="s">
        <v>49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768</v>
      </c>
      <c r="AT110" s="217" t="s">
        <v>127</v>
      </c>
      <c r="AU110" s="217" t="s">
        <v>86</v>
      </c>
      <c r="AY110" s="18" t="s">
        <v>125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86</v>
      </c>
      <c r="BK110" s="218">
        <f>ROUND(I110*H110,2)</f>
        <v>0</v>
      </c>
      <c r="BL110" s="18" t="s">
        <v>768</v>
      </c>
      <c r="BM110" s="217" t="s">
        <v>797</v>
      </c>
    </row>
    <row r="111" s="2" customFormat="1">
      <c r="A111" s="40"/>
      <c r="B111" s="41"/>
      <c r="C111" s="42"/>
      <c r="D111" s="219" t="s">
        <v>134</v>
      </c>
      <c r="E111" s="42"/>
      <c r="F111" s="220" t="s">
        <v>796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134</v>
      </c>
      <c r="AU111" s="18" t="s">
        <v>86</v>
      </c>
    </row>
    <row r="112" s="13" customFormat="1">
      <c r="A112" s="13"/>
      <c r="B112" s="226"/>
      <c r="C112" s="227"/>
      <c r="D112" s="219" t="s">
        <v>138</v>
      </c>
      <c r="E112" s="228" t="s">
        <v>33</v>
      </c>
      <c r="F112" s="229" t="s">
        <v>798</v>
      </c>
      <c r="G112" s="227"/>
      <c r="H112" s="228" t="s">
        <v>33</v>
      </c>
      <c r="I112" s="230"/>
      <c r="J112" s="227"/>
      <c r="K112" s="227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138</v>
      </c>
      <c r="AU112" s="235" t="s">
        <v>86</v>
      </c>
      <c r="AV112" s="13" t="s">
        <v>86</v>
      </c>
      <c r="AW112" s="13" t="s">
        <v>40</v>
      </c>
      <c r="AX112" s="13" t="s">
        <v>78</v>
      </c>
      <c r="AY112" s="235" t="s">
        <v>125</v>
      </c>
    </row>
    <row r="113" s="13" customFormat="1">
      <c r="A113" s="13"/>
      <c r="B113" s="226"/>
      <c r="C113" s="227"/>
      <c r="D113" s="219" t="s">
        <v>138</v>
      </c>
      <c r="E113" s="228" t="s">
        <v>33</v>
      </c>
      <c r="F113" s="229" t="s">
        <v>799</v>
      </c>
      <c r="G113" s="227"/>
      <c r="H113" s="228" t="s">
        <v>33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138</v>
      </c>
      <c r="AU113" s="235" t="s">
        <v>86</v>
      </c>
      <c r="AV113" s="13" t="s">
        <v>86</v>
      </c>
      <c r="AW113" s="13" t="s">
        <v>40</v>
      </c>
      <c r="AX113" s="13" t="s">
        <v>78</v>
      </c>
      <c r="AY113" s="235" t="s">
        <v>125</v>
      </c>
    </row>
    <row r="114" s="13" customFormat="1">
      <c r="A114" s="13"/>
      <c r="B114" s="226"/>
      <c r="C114" s="227"/>
      <c r="D114" s="219" t="s">
        <v>138</v>
      </c>
      <c r="E114" s="228" t="s">
        <v>33</v>
      </c>
      <c r="F114" s="229" t="s">
        <v>800</v>
      </c>
      <c r="G114" s="227"/>
      <c r="H114" s="228" t="s">
        <v>33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138</v>
      </c>
      <c r="AU114" s="235" t="s">
        <v>86</v>
      </c>
      <c r="AV114" s="13" t="s">
        <v>86</v>
      </c>
      <c r="AW114" s="13" t="s">
        <v>40</v>
      </c>
      <c r="AX114" s="13" t="s">
        <v>78</v>
      </c>
      <c r="AY114" s="235" t="s">
        <v>125</v>
      </c>
    </row>
    <row r="115" s="14" customFormat="1">
      <c r="A115" s="14"/>
      <c r="B115" s="236"/>
      <c r="C115" s="237"/>
      <c r="D115" s="219" t="s">
        <v>138</v>
      </c>
      <c r="E115" s="238" t="s">
        <v>33</v>
      </c>
      <c r="F115" s="239" t="s">
        <v>86</v>
      </c>
      <c r="G115" s="237"/>
      <c r="H115" s="240">
        <v>1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138</v>
      </c>
      <c r="AU115" s="246" t="s">
        <v>86</v>
      </c>
      <c r="AV115" s="14" t="s">
        <v>88</v>
      </c>
      <c r="AW115" s="14" t="s">
        <v>40</v>
      </c>
      <c r="AX115" s="14" t="s">
        <v>86</v>
      </c>
      <c r="AY115" s="246" t="s">
        <v>125</v>
      </c>
    </row>
    <row r="116" s="2" customFormat="1" ht="16.5" customHeight="1">
      <c r="A116" s="40"/>
      <c r="B116" s="41"/>
      <c r="C116" s="206" t="s">
        <v>190</v>
      </c>
      <c r="D116" s="206" t="s">
        <v>127</v>
      </c>
      <c r="E116" s="207" t="s">
        <v>801</v>
      </c>
      <c r="F116" s="208" t="s">
        <v>802</v>
      </c>
      <c r="G116" s="209" t="s">
        <v>767</v>
      </c>
      <c r="H116" s="210">
        <v>1</v>
      </c>
      <c r="I116" s="211"/>
      <c r="J116" s="212">
        <f>ROUND(I116*H116,2)</f>
        <v>0</v>
      </c>
      <c r="K116" s="208" t="s">
        <v>33</v>
      </c>
      <c r="L116" s="46"/>
      <c r="M116" s="213" t="s">
        <v>33</v>
      </c>
      <c r="N116" s="214" t="s">
        <v>49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768</v>
      </c>
      <c r="AT116" s="217" t="s">
        <v>127</v>
      </c>
      <c r="AU116" s="217" t="s">
        <v>86</v>
      </c>
      <c r="AY116" s="18" t="s">
        <v>125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86</v>
      </c>
      <c r="BK116" s="218">
        <f>ROUND(I116*H116,2)</f>
        <v>0</v>
      </c>
      <c r="BL116" s="18" t="s">
        <v>768</v>
      </c>
      <c r="BM116" s="217" t="s">
        <v>803</v>
      </c>
    </row>
    <row r="117" s="2" customFormat="1">
      <c r="A117" s="40"/>
      <c r="B117" s="41"/>
      <c r="C117" s="42"/>
      <c r="D117" s="219" t="s">
        <v>134</v>
      </c>
      <c r="E117" s="42"/>
      <c r="F117" s="220" t="s">
        <v>802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134</v>
      </c>
      <c r="AU117" s="18" t="s">
        <v>86</v>
      </c>
    </row>
    <row r="118" s="13" customFormat="1">
      <c r="A118" s="13"/>
      <c r="B118" s="226"/>
      <c r="C118" s="227"/>
      <c r="D118" s="219" t="s">
        <v>138</v>
      </c>
      <c r="E118" s="228" t="s">
        <v>33</v>
      </c>
      <c r="F118" s="229" t="s">
        <v>804</v>
      </c>
      <c r="G118" s="227"/>
      <c r="H118" s="228" t="s">
        <v>33</v>
      </c>
      <c r="I118" s="230"/>
      <c r="J118" s="227"/>
      <c r="K118" s="227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138</v>
      </c>
      <c r="AU118" s="235" t="s">
        <v>86</v>
      </c>
      <c r="AV118" s="13" t="s">
        <v>86</v>
      </c>
      <c r="AW118" s="13" t="s">
        <v>40</v>
      </c>
      <c r="AX118" s="13" t="s">
        <v>78</v>
      </c>
      <c r="AY118" s="235" t="s">
        <v>125</v>
      </c>
    </row>
    <row r="119" s="13" customFormat="1">
      <c r="A119" s="13"/>
      <c r="B119" s="226"/>
      <c r="C119" s="227"/>
      <c r="D119" s="219" t="s">
        <v>138</v>
      </c>
      <c r="E119" s="228" t="s">
        <v>33</v>
      </c>
      <c r="F119" s="229" t="s">
        <v>805</v>
      </c>
      <c r="G119" s="227"/>
      <c r="H119" s="228" t="s">
        <v>33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138</v>
      </c>
      <c r="AU119" s="235" t="s">
        <v>86</v>
      </c>
      <c r="AV119" s="13" t="s">
        <v>86</v>
      </c>
      <c r="AW119" s="13" t="s">
        <v>40</v>
      </c>
      <c r="AX119" s="13" t="s">
        <v>78</v>
      </c>
      <c r="AY119" s="235" t="s">
        <v>125</v>
      </c>
    </row>
    <row r="120" s="14" customFormat="1">
      <c r="A120" s="14"/>
      <c r="B120" s="236"/>
      <c r="C120" s="237"/>
      <c r="D120" s="219" t="s">
        <v>138</v>
      </c>
      <c r="E120" s="238" t="s">
        <v>33</v>
      </c>
      <c r="F120" s="239" t="s">
        <v>86</v>
      </c>
      <c r="G120" s="237"/>
      <c r="H120" s="240">
        <v>1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138</v>
      </c>
      <c r="AU120" s="246" t="s">
        <v>86</v>
      </c>
      <c r="AV120" s="14" t="s">
        <v>88</v>
      </c>
      <c r="AW120" s="14" t="s">
        <v>40</v>
      </c>
      <c r="AX120" s="14" t="s">
        <v>86</v>
      </c>
      <c r="AY120" s="246" t="s">
        <v>125</v>
      </c>
    </row>
    <row r="121" s="2" customFormat="1" ht="16.5" customHeight="1">
      <c r="A121" s="40"/>
      <c r="B121" s="41"/>
      <c r="C121" s="206" t="s">
        <v>198</v>
      </c>
      <c r="D121" s="206" t="s">
        <v>127</v>
      </c>
      <c r="E121" s="207" t="s">
        <v>806</v>
      </c>
      <c r="F121" s="208" t="s">
        <v>807</v>
      </c>
      <c r="G121" s="209" t="s">
        <v>767</v>
      </c>
      <c r="H121" s="210">
        <v>1</v>
      </c>
      <c r="I121" s="211"/>
      <c r="J121" s="212">
        <f>ROUND(I121*H121,2)</f>
        <v>0</v>
      </c>
      <c r="K121" s="208" t="s">
        <v>33</v>
      </c>
      <c r="L121" s="46"/>
      <c r="M121" s="213" t="s">
        <v>33</v>
      </c>
      <c r="N121" s="214" t="s">
        <v>49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768</v>
      </c>
      <c r="AT121" s="217" t="s">
        <v>127</v>
      </c>
      <c r="AU121" s="217" t="s">
        <v>86</v>
      </c>
      <c r="AY121" s="18" t="s">
        <v>125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86</v>
      </c>
      <c r="BK121" s="218">
        <f>ROUND(I121*H121,2)</f>
        <v>0</v>
      </c>
      <c r="BL121" s="18" t="s">
        <v>768</v>
      </c>
      <c r="BM121" s="217" t="s">
        <v>808</v>
      </c>
    </row>
    <row r="122" s="2" customFormat="1">
      <c r="A122" s="40"/>
      <c r="B122" s="41"/>
      <c r="C122" s="42"/>
      <c r="D122" s="219" t="s">
        <v>134</v>
      </c>
      <c r="E122" s="42"/>
      <c r="F122" s="220" t="s">
        <v>807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134</v>
      </c>
      <c r="AU122" s="18" t="s">
        <v>86</v>
      </c>
    </row>
    <row r="123" s="13" customFormat="1">
      <c r="A123" s="13"/>
      <c r="B123" s="226"/>
      <c r="C123" s="227"/>
      <c r="D123" s="219" t="s">
        <v>138</v>
      </c>
      <c r="E123" s="228" t="s">
        <v>33</v>
      </c>
      <c r="F123" s="229" t="s">
        <v>809</v>
      </c>
      <c r="G123" s="227"/>
      <c r="H123" s="228" t="s">
        <v>33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138</v>
      </c>
      <c r="AU123" s="235" t="s">
        <v>86</v>
      </c>
      <c r="AV123" s="13" t="s">
        <v>86</v>
      </c>
      <c r="AW123" s="13" t="s">
        <v>40</v>
      </c>
      <c r="AX123" s="13" t="s">
        <v>78</v>
      </c>
      <c r="AY123" s="235" t="s">
        <v>125</v>
      </c>
    </row>
    <row r="124" s="13" customFormat="1">
      <c r="A124" s="13"/>
      <c r="B124" s="226"/>
      <c r="C124" s="227"/>
      <c r="D124" s="219" t="s">
        <v>138</v>
      </c>
      <c r="E124" s="228" t="s">
        <v>33</v>
      </c>
      <c r="F124" s="229" t="s">
        <v>810</v>
      </c>
      <c r="G124" s="227"/>
      <c r="H124" s="228" t="s">
        <v>33</v>
      </c>
      <c r="I124" s="230"/>
      <c r="J124" s="227"/>
      <c r="K124" s="227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138</v>
      </c>
      <c r="AU124" s="235" t="s">
        <v>86</v>
      </c>
      <c r="AV124" s="13" t="s">
        <v>86</v>
      </c>
      <c r="AW124" s="13" t="s">
        <v>40</v>
      </c>
      <c r="AX124" s="13" t="s">
        <v>78</v>
      </c>
      <c r="AY124" s="235" t="s">
        <v>125</v>
      </c>
    </row>
    <row r="125" s="14" customFormat="1">
      <c r="A125" s="14"/>
      <c r="B125" s="236"/>
      <c r="C125" s="237"/>
      <c r="D125" s="219" t="s">
        <v>138</v>
      </c>
      <c r="E125" s="238" t="s">
        <v>33</v>
      </c>
      <c r="F125" s="239" t="s">
        <v>86</v>
      </c>
      <c r="G125" s="237"/>
      <c r="H125" s="240">
        <v>1</v>
      </c>
      <c r="I125" s="241"/>
      <c r="J125" s="237"/>
      <c r="K125" s="237"/>
      <c r="L125" s="242"/>
      <c r="M125" s="272"/>
      <c r="N125" s="273"/>
      <c r="O125" s="273"/>
      <c r="P125" s="273"/>
      <c r="Q125" s="273"/>
      <c r="R125" s="273"/>
      <c r="S125" s="273"/>
      <c r="T125" s="27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138</v>
      </c>
      <c r="AU125" s="246" t="s">
        <v>86</v>
      </c>
      <c r="AV125" s="14" t="s">
        <v>88</v>
      </c>
      <c r="AW125" s="14" t="s">
        <v>40</v>
      </c>
      <c r="AX125" s="14" t="s">
        <v>86</v>
      </c>
      <c r="AY125" s="246" t="s">
        <v>125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T+ABgzamQp7E4D4gkdYNMmWLw7RWwrgU9+lGo7fG7lT1t+B8dt2TxhvLHDyTUzDXAUtf6NhDtCgqxASTNPrV1g==" hashValue="Vop9rZrHAPYbnZ9uVYiWqiZXr7qSlv5Qs3dB04rZ35aEja8eN/KtClktmO/2fsTNBpze+4Gd0k8CO87GmHWu9w==" algorithmName="SHA-512" password="CC35"/>
  <autoFilter ref="C79:K12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811</v>
      </c>
      <c r="H4" s="21"/>
    </row>
    <row r="5" s="1" customFormat="1" ht="12" customHeight="1">
      <c r="B5" s="21"/>
      <c r="C5" s="275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6" t="s">
        <v>16</v>
      </c>
      <c r="D6" s="277" t="s">
        <v>17</v>
      </c>
      <c r="E6" s="1"/>
      <c r="F6" s="1"/>
      <c r="H6" s="21"/>
    </row>
    <row r="7" s="1" customFormat="1" ht="16.5" customHeight="1">
      <c r="B7" s="21"/>
      <c r="C7" s="134" t="s">
        <v>24</v>
      </c>
      <c r="D7" s="139" t="str">
        <f>'Rekapitulace stavby'!AN8</f>
        <v>23. 6. 2022</v>
      </c>
      <c r="H7" s="21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9"/>
      <c r="B9" s="278"/>
      <c r="C9" s="279" t="s">
        <v>59</v>
      </c>
      <c r="D9" s="280" t="s">
        <v>60</v>
      </c>
      <c r="E9" s="280" t="s">
        <v>112</v>
      </c>
      <c r="F9" s="281" t="s">
        <v>812</v>
      </c>
      <c r="G9" s="179"/>
      <c r="H9" s="278"/>
    </row>
    <row r="10" s="2" customFormat="1" ht="26.4" customHeight="1">
      <c r="A10" s="40"/>
      <c r="B10" s="46"/>
      <c r="C10" s="282" t="s">
        <v>813</v>
      </c>
      <c r="D10" s="282" t="s">
        <v>84</v>
      </c>
      <c r="E10" s="40"/>
      <c r="F10" s="40"/>
      <c r="G10" s="40"/>
      <c r="H10" s="46"/>
    </row>
    <row r="11" s="2" customFormat="1" ht="16.8" customHeight="1">
      <c r="A11" s="40"/>
      <c r="B11" s="46"/>
      <c r="C11" s="283" t="s">
        <v>814</v>
      </c>
      <c r="D11" s="284" t="s">
        <v>815</v>
      </c>
      <c r="E11" s="285" t="s">
        <v>171</v>
      </c>
      <c r="F11" s="286">
        <v>0</v>
      </c>
      <c r="G11" s="40"/>
      <c r="H11" s="46"/>
    </row>
    <row r="12" s="2" customFormat="1" ht="16.8" customHeight="1">
      <c r="A12" s="40"/>
      <c r="B12" s="46"/>
      <c r="C12" s="287" t="s">
        <v>33</v>
      </c>
      <c r="D12" s="287" t="s">
        <v>78</v>
      </c>
      <c r="E12" s="18" t="s">
        <v>33</v>
      </c>
      <c r="F12" s="288">
        <v>0</v>
      </c>
      <c r="G12" s="40"/>
      <c r="H12" s="46"/>
    </row>
    <row r="13" s="2" customFormat="1" ht="7.44" customHeight="1">
      <c r="A13" s="40"/>
      <c r="B13" s="158"/>
      <c r="C13" s="159"/>
      <c r="D13" s="159"/>
      <c r="E13" s="159"/>
      <c r="F13" s="159"/>
      <c r="G13" s="159"/>
      <c r="H13" s="46"/>
    </row>
    <row r="14" s="2" customFormat="1">
      <c r="A14" s="40"/>
      <c r="B14" s="40"/>
      <c r="C14" s="40"/>
      <c r="D14" s="40"/>
      <c r="E14" s="40"/>
      <c r="F14" s="40"/>
      <c r="G14" s="40"/>
      <c r="H14" s="40"/>
    </row>
  </sheetData>
  <sheetProtection sheet="1" formatColumns="0" formatRows="0" objects="1" scenarios="1" spinCount="100000" saltValue="t+Rkz8LfWpkZOR2Cli/HK7PtqjoRYqgMc8ZKLpo/MjTIFwr9nD4IrouliOBfXw4BnoCv+eNUUWOLCONWbaBUug==" hashValue="iM2nBiL163y7WwF41wDMZCfuC2jYpz319UrFNlqWG2ehtx2sw1md2S9Or1nx5bn3TYNPi2qCa+smC3MahlS5v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6" customFormat="1" ht="45" customHeight="1">
      <c r="B3" s="293"/>
      <c r="C3" s="294" t="s">
        <v>816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817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818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819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820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821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822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823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824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825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826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85</v>
      </c>
      <c r="F18" s="300" t="s">
        <v>827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828</v>
      </c>
      <c r="F19" s="300" t="s">
        <v>829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830</v>
      </c>
      <c r="F20" s="300" t="s">
        <v>831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89</v>
      </c>
      <c r="F21" s="300" t="s">
        <v>90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832</v>
      </c>
      <c r="F22" s="300" t="s">
        <v>833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834</v>
      </c>
      <c r="F23" s="300" t="s">
        <v>835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836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837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838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839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840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841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842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843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844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111</v>
      </c>
      <c r="F36" s="300"/>
      <c r="G36" s="300" t="s">
        <v>845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846</v>
      </c>
      <c r="F37" s="300"/>
      <c r="G37" s="300" t="s">
        <v>847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59</v>
      </c>
      <c r="F38" s="300"/>
      <c r="G38" s="300" t="s">
        <v>848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60</v>
      </c>
      <c r="F39" s="300"/>
      <c r="G39" s="300" t="s">
        <v>849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112</v>
      </c>
      <c r="F40" s="300"/>
      <c r="G40" s="300" t="s">
        <v>850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113</v>
      </c>
      <c r="F41" s="300"/>
      <c r="G41" s="300" t="s">
        <v>851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852</v>
      </c>
      <c r="F42" s="300"/>
      <c r="G42" s="300" t="s">
        <v>853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854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855</v>
      </c>
      <c r="F44" s="300"/>
      <c r="G44" s="300" t="s">
        <v>856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115</v>
      </c>
      <c r="F45" s="300"/>
      <c r="G45" s="300" t="s">
        <v>857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858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859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860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861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862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863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864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865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866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867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868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869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870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871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872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873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874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875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876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877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878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879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880</v>
      </c>
      <c r="D76" s="318"/>
      <c r="E76" s="318"/>
      <c r="F76" s="318" t="s">
        <v>881</v>
      </c>
      <c r="G76" s="319"/>
      <c r="H76" s="318" t="s">
        <v>60</v>
      </c>
      <c r="I76" s="318" t="s">
        <v>63</v>
      </c>
      <c r="J76" s="318" t="s">
        <v>882</v>
      </c>
      <c r="K76" s="317"/>
    </row>
    <row r="77" s="1" customFormat="1" ht="17.25" customHeight="1">
      <c r="B77" s="315"/>
      <c r="C77" s="320" t="s">
        <v>883</v>
      </c>
      <c r="D77" s="320"/>
      <c r="E77" s="320"/>
      <c r="F77" s="321" t="s">
        <v>884</v>
      </c>
      <c r="G77" s="322"/>
      <c r="H77" s="320"/>
      <c r="I77" s="320"/>
      <c r="J77" s="320" t="s">
        <v>885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59</v>
      </c>
      <c r="D79" s="325"/>
      <c r="E79" s="325"/>
      <c r="F79" s="326" t="s">
        <v>886</v>
      </c>
      <c r="G79" s="327"/>
      <c r="H79" s="303" t="s">
        <v>887</v>
      </c>
      <c r="I79" s="303" t="s">
        <v>888</v>
      </c>
      <c r="J79" s="303">
        <v>20</v>
      </c>
      <c r="K79" s="317"/>
    </row>
    <row r="80" s="1" customFormat="1" ht="15" customHeight="1">
      <c r="B80" s="315"/>
      <c r="C80" s="303" t="s">
        <v>889</v>
      </c>
      <c r="D80" s="303"/>
      <c r="E80" s="303"/>
      <c r="F80" s="326" t="s">
        <v>886</v>
      </c>
      <c r="G80" s="327"/>
      <c r="H80" s="303" t="s">
        <v>890</v>
      </c>
      <c r="I80" s="303" t="s">
        <v>888</v>
      </c>
      <c r="J80" s="303">
        <v>120</v>
      </c>
      <c r="K80" s="317"/>
    </row>
    <row r="81" s="1" customFormat="1" ht="15" customHeight="1">
      <c r="B81" s="328"/>
      <c r="C81" s="303" t="s">
        <v>891</v>
      </c>
      <c r="D81" s="303"/>
      <c r="E81" s="303"/>
      <c r="F81" s="326" t="s">
        <v>892</v>
      </c>
      <c r="G81" s="327"/>
      <c r="H81" s="303" t="s">
        <v>893</v>
      </c>
      <c r="I81" s="303" t="s">
        <v>888</v>
      </c>
      <c r="J81" s="303">
        <v>50</v>
      </c>
      <c r="K81" s="317"/>
    </row>
    <row r="82" s="1" customFormat="1" ht="15" customHeight="1">
      <c r="B82" s="328"/>
      <c r="C82" s="303" t="s">
        <v>894</v>
      </c>
      <c r="D82" s="303"/>
      <c r="E82" s="303"/>
      <c r="F82" s="326" t="s">
        <v>886</v>
      </c>
      <c r="G82" s="327"/>
      <c r="H82" s="303" t="s">
        <v>895</v>
      </c>
      <c r="I82" s="303" t="s">
        <v>896</v>
      </c>
      <c r="J82" s="303"/>
      <c r="K82" s="317"/>
    </row>
    <row r="83" s="1" customFormat="1" ht="15" customHeight="1">
      <c r="B83" s="328"/>
      <c r="C83" s="329" t="s">
        <v>897</v>
      </c>
      <c r="D83" s="329"/>
      <c r="E83" s="329"/>
      <c r="F83" s="330" t="s">
        <v>892</v>
      </c>
      <c r="G83" s="329"/>
      <c r="H83" s="329" t="s">
        <v>898</v>
      </c>
      <c r="I83" s="329" t="s">
        <v>888</v>
      </c>
      <c r="J83" s="329">
        <v>15</v>
      </c>
      <c r="K83" s="317"/>
    </row>
    <row r="84" s="1" customFormat="1" ht="15" customHeight="1">
      <c r="B84" s="328"/>
      <c r="C84" s="329" t="s">
        <v>899</v>
      </c>
      <c r="D84" s="329"/>
      <c r="E84" s="329"/>
      <c r="F84" s="330" t="s">
        <v>892</v>
      </c>
      <c r="G84" s="329"/>
      <c r="H84" s="329" t="s">
        <v>900</v>
      </c>
      <c r="I84" s="329" t="s">
        <v>888</v>
      </c>
      <c r="J84" s="329">
        <v>15</v>
      </c>
      <c r="K84" s="317"/>
    </row>
    <row r="85" s="1" customFormat="1" ht="15" customHeight="1">
      <c r="B85" s="328"/>
      <c r="C85" s="329" t="s">
        <v>901</v>
      </c>
      <c r="D85" s="329"/>
      <c r="E85" s="329"/>
      <c r="F85" s="330" t="s">
        <v>892</v>
      </c>
      <c r="G85" s="329"/>
      <c r="H85" s="329" t="s">
        <v>902</v>
      </c>
      <c r="I85" s="329" t="s">
        <v>888</v>
      </c>
      <c r="J85" s="329">
        <v>20</v>
      </c>
      <c r="K85" s="317"/>
    </row>
    <row r="86" s="1" customFormat="1" ht="15" customHeight="1">
      <c r="B86" s="328"/>
      <c r="C86" s="329" t="s">
        <v>903</v>
      </c>
      <c r="D86" s="329"/>
      <c r="E86" s="329"/>
      <c r="F86" s="330" t="s">
        <v>892</v>
      </c>
      <c r="G86" s="329"/>
      <c r="H86" s="329" t="s">
        <v>904</v>
      </c>
      <c r="I86" s="329" t="s">
        <v>888</v>
      </c>
      <c r="J86" s="329">
        <v>20</v>
      </c>
      <c r="K86" s="317"/>
    </row>
    <row r="87" s="1" customFormat="1" ht="15" customHeight="1">
      <c r="B87" s="328"/>
      <c r="C87" s="303" t="s">
        <v>905</v>
      </c>
      <c r="D87" s="303"/>
      <c r="E87" s="303"/>
      <c r="F87" s="326" t="s">
        <v>892</v>
      </c>
      <c r="G87" s="327"/>
      <c r="H87" s="303" t="s">
        <v>906</v>
      </c>
      <c r="I87" s="303" t="s">
        <v>888</v>
      </c>
      <c r="J87" s="303">
        <v>50</v>
      </c>
      <c r="K87" s="317"/>
    </row>
    <row r="88" s="1" customFormat="1" ht="15" customHeight="1">
      <c r="B88" s="328"/>
      <c r="C88" s="303" t="s">
        <v>907</v>
      </c>
      <c r="D88" s="303"/>
      <c r="E88" s="303"/>
      <c r="F88" s="326" t="s">
        <v>892</v>
      </c>
      <c r="G88" s="327"/>
      <c r="H88" s="303" t="s">
        <v>908</v>
      </c>
      <c r="I88" s="303" t="s">
        <v>888</v>
      </c>
      <c r="J88" s="303">
        <v>20</v>
      </c>
      <c r="K88" s="317"/>
    </row>
    <row r="89" s="1" customFormat="1" ht="15" customHeight="1">
      <c r="B89" s="328"/>
      <c r="C89" s="303" t="s">
        <v>909</v>
      </c>
      <c r="D89" s="303"/>
      <c r="E89" s="303"/>
      <c r="F89" s="326" t="s">
        <v>892</v>
      </c>
      <c r="G89" s="327"/>
      <c r="H89" s="303" t="s">
        <v>910</v>
      </c>
      <c r="I89" s="303" t="s">
        <v>888</v>
      </c>
      <c r="J89" s="303">
        <v>20</v>
      </c>
      <c r="K89" s="317"/>
    </row>
    <row r="90" s="1" customFormat="1" ht="15" customHeight="1">
      <c r="B90" s="328"/>
      <c r="C90" s="303" t="s">
        <v>911</v>
      </c>
      <c r="D90" s="303"/>
      <c r="E90" s="303"/>
      <c r="F90" s="326" t="s">
        <v>892</v>
      </c>
      <c r="G90" s="327"/>
      <c r="H90" s="303" t="s">
        <v>912</v>
      </c>
      <c r="I90" s="303" t="s">
        <v>888</v>
      </c>
      <c r="J90" s="303">
        <v>50</v>
      </c>
      <c r="K90" s="317"/>
    </row>
    <row r="91" s="1" customFormat="1" ht="15" customHeight="1">
      <c r="B91" s="328"/>
      <c r="C91" s="303" t="s">
        <v>913</v>
      </c>
      <c r="D91" s="303"/>
      <c r="E91" s="303"/>
      <c r="F91" s="326" t="s">
        <v>892</v>
      </c>
      <c r="G91" s="327"/>
      <c r="H91" s="303" t="s">
        <v>913</v>
      </c>
      <c r="I91" s="303" t="s">
        <v>888</v>
      </c>
      <c r="J91" s="303">
        <v>50</v>
      </c>
      <c r="K91" s="317"/>
    </row>
    <row r="92" s="1" customFormat="1" ht="15" customHeight="1">
      <c r="B92" s="328"/>
      <c r="C92" s="303" t="s">
        <v>914</v>
      </c>
      <c r="D92" s="303"/>
      <c r="E92" s="303"/>
      <c r="F92" s="326" t="s">
        <v>892</v>
      </c>
      <c r="G92" s="327"/>
      <c r="H92" s="303" t="s">
        <v>915</v>
      </c>
      <c r="I92" s="303" t="s">
        <v>888</v>
      </c>
      <c r="J92" s="303">
        <v>255</v>
      </c>
      <c r="K92" s="317"/>
    </row>
    <row r="93" s="1" customFormat="1" ht="15" customHeight="1">
      <c r="B93" s="328"/>
      <c r="C93" s="303" t="s">
        <v>916</v>
      </c>
      <c r="D93" s="303"/>
      <c r="E93" s="303"/>
      <c r="F93" s="326" t="s">
        <v>886</v>
      </c>
      <c r="G93" s="327"/>
      <c r="H93" s="303" t="s">
        <v>917</v>
      </c>
      <c r="I93" s="303" t="s">
        <v>918</v>
      </c>
      <c r="J93" s="303"/>
      <c r="K93" s="317"/>
    </row>
    <row r="94" s="1" customFormat="1" ht="15" customHeight="1">
      <c r="B94" s="328"/>
      <c r="C94" s="303" t="s">
        <v>919</v>
      </c>
      <c r="D94" s="303"/>
      <c r="E94" s="303"/>
      <c r="F94" s="326" t="s">
        <v>886</v>
      </c>
      <c r="G94" s="327"/>
      <c r="H94" s="303" t="s">
        <v>920</v>
      </c>
      <c r="I94" s="303" t="s">
        <v>921</v>
      </c>
      <c r="J94" s="303"/>
      <c r="K94" s="317"/>
    </row>
    <row r="95" s="1" customFormat="1" ht="15" customHeight="1">
      <c r="B95" s="328"/>
      <c r="C95" s="303" t="s">
        <v>922</v>
      </c>
      <c r="D95" s="303"/>
      <c r="E95" s="303"/>
      <c r="F95" s="326" t="s">
        <v>886</v>
      </c>
      <c r="G95" s="327"/>
      <c r="H95" s="303" t="s">
        <v>922</v>
      </c>
      <c r="I95" s="303" t="s">
        <v>921</v>
      </c>
      <c r="J95" s="303"/>
      <c r="K95" s="317"/>
    </row>
    <row r="96" s="1" customFormat="1" ht="15" customHeight="1">
      <c r="B96" s="328"/>
      <c r="C96" s="303" t="s">
        <v>44</v>
      </c>
      <c r="D96" s="303"/>
      <c r="E96" s="303"/>
      <c r="F96" s="326" t="s">
        <v>886</v>
      </c>
      <c r="G96" s="327"/>
      <c r="H96" s="303" t="s">
        <v>923</v>
      </c>
      <c r="I96" s="303" t="s">
        <v>921</v>
      </c>
      <c r="J96" s="303"/>
      <c r="K96" s="317"/>
    </row>
    <row r="97" s="1" customFormat="1" ht="15" customHeight="1">
      <c r="B97" s="328"/>
      <c r="C97" s="303" t="s">
        <v>54</v>
      </c>
      <c r="D97" s="303"/>
      <c r="E97" s="303"/>
      <c r="F97" s="326" t="s">
        <v>886</v>
      </c>
      <c r="G97" s="327"/>
      <c r="H97" s="303" t="s">
        <v>924</v>
      </c>
      <c r="I97" s="303" t="s">
        <v>921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925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880</v>
      </c>
      <c r="D103" s="318"/>
      <c r="E103" s="318"/>
      <c r="F103" s="318" t="s">
        <v>881</v>
      </c>
      <c r="G103" s="319"/>
      <c r="H103" s="318" t="s">
        <v>60</v>
      </c>
      <c r="I103" s="318" t="s">
        <v>63</v>
      </c>
      <c r="J103" s="318" t="s">
        <v>882</v>
      </c>
      <c r="K103" s="317"/>
    </row>
    <row r="104" s="1" customFormat="1" ht="17.25" customHeight="1">
      <c r="B104" s="315"/>
      <c r="C104" s="320" t="s">
        <v>883</v>
      </c>
      <c r="D104" s="320"/>
      <c r="E104" s="320"/>
      <c r="F104" s="321" t="s">
        <v>884</v>
      </c>
      <c r="G104" s="322"/>
      <c r="H104" s="320"/>
      <c r="I104" s="320"/>
      <c r="J104" s="320" t="s">
        <v>885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59</v>
      </c>
      <c r="D106" s="325"/>
      <c r="E106" s="325"/>
      <c r="F106" s="326" t="s">
        <v>886</v>
      </c>
      <c r="G106" s="303"/>
      <c r="H106" s="303" t="s">
        <v>926</v>
      </c>
      <c r="I106" s="303" t="s">
        <v>888</v>
      </c>
      <c r="J106" s="303">
        <v>20</v>
      </c>
      <c r="K106" s="317"/>
    </row>
    <row r="107" s="1" customFormat="1" ht="15" customHeight="1">
      <c r="B107" s="315"/>
      <c r="C107" s="303" t="s">
        <v>889</v>
      </c>
      <c r="D107" s="303"/>
      <c r="E107" s="303"/>
      <c r="F107" s="326" t="s">
        <v>886</v>
      </c>
      <c r="G107" s="303"/>
      <c r="H107" s="303" t="s">
        <v>926</v>
      </c>
      <c r="I107" s="303" t="s">
        <v>888</v>
      </c>
      <c r="J107" s="303">
        <v>120</v>
      </c>
      <c r="K107" s="317"/>
    </row>
    <row r="108" s="1" customFormat="1" ht="15" customHeight="1">
      <c r="B108" s="328"/>
      <c r="C108" s="303" t="s">
        <v>891</v>
      </c>
      <c r="D108" s="303"/>
      <c r="E108" s="303"/>
      <c r="F108" s="326" t="s">
        <v>892</v>
      </c>
      <c r="G108" s="303"/>
      <c r="H108" s="303" t="s">
        <v>926</v>
      </c>
      <c r="I108" s="303" t="s">
        <v>888</v>
      </c>
      <c r="J108" s="303">
        <v>50</v>
      </c>
      <c r="K108" s="317"/>
    </row>
    <row r="109" s="1" customFormat="1" ht="15" customHeight="1">
      <c r="B109" s="328"/>
      <c r="C109" s="303" t="s">
        <v>894</v>
      </c>
      <c r="D109" s="303"/>
      <c r="E109" s="303"/>
      <c r="F109" s="326" t="s">
        <v>886</v>
      </c>
      <c r="G109" s="303"/>
      <c r="H109" s="303" t="s">
        <v>926</v>
      </c>
      <c r="I109" s="303" t="s">
        <v>896</v>
      </c>
      <c r="J109" s="303"/>
      <c r="K109" s="317"/>
    </row>
    <row r="110" s="1" customFormat="1" ht="15" customHeight="1">
      <c r="B110" s="328"/>
      <c r="C110" s="303" t="s">
        <v>905</v>
      </c>
      <c r="D110" s="303"/>
      <c r="E110" s="303"/>
      <c r="F110" s="326" t="s">
        <v>892</v>
      </c>
      <c r="G110" s="303"/>
      <c r="H110" s="303" t="s">
        <v>926</v>
      </c>
      <c r="I110" s="303" t="s">
        <v>888</v>
      </c>
      <c r="J110" s="303">
        <v>50</v>
      </c>
      <c r="K110" s="317"/>
    </row>
    <row r="111" s="1" customFormat="1" ht="15" customHeight="1">
      <c r="B111" s="328"/>
      <c r="C111" s="303" t="s">
        <v>913</v>
      </c>
      <c r="D111" s="303"/>
      <c r="E111" s="303"/>
      <c r="F111" s="326" t="s">
        <v>892</v>
      </c>
      <c r="G111" s="303"/>
      <c r="H111" s="303" t="s">
        <v>926</v>
      </c>
      <c r="I111" s="303" t="s">
        <v>888</v>
      </c>
      <c r="J111" s="303">
        <v>50</v>
      </c>
      <c r="K111" s="317"/>
    </row>
    <row r="112" s="1" customFormat="1" ht="15" customHeight="1">
      <c r="B112" s="328"/>
      <c r="C112" s="303" t="s">
        <v>911</v>
      </c>
      <c r="D112" s="303"/>
      <c r="E112" s="303"/>
      <c r="F112" s="326" t="s">
        <v>892</v>
      </c>
      <c r="G112" s="303"/>
      <c r="H112" s="303" t="s">
        <v>926</v>
      </c>
      <c r="I112" s="303" t="s">
        <v>888</v>
      </c>
      <c r="J112" s="303">
        <v>50</v>
      </c>
      <c r="K112" s="317"/>
    </row>
    <row r="113" s="1" customFormat="1" ht="15" customHeight="1">
      <c r="B113" s="328"/>
      <c r="C113" s="303" t="s">
        <v>59</v>
      </c>
      <c r="D113" s="303"/>
      <c r="E113" s="303"/>
      <c r="F113" s="326" t="s">
        <v>886</v>
      </c>
      <c r="G113" s="303"/>
      <c r="H113" s="303" t="s">
        <v>927</v>
      </c>
      <c r="I113" s="303" t="s">
        <v>888</v>
      </c>
      <c r="J113" s="303">
        <v>20</v>
      </c>
      <c r="K113" s="317"/>
    </row>
    <row r="114" s="1" customFormat="1" ht="15" customHeight="1">
      <c r="B114" s="328"/>
      <c r="C114" s="303" t="s">
        <v>928</v>
      </c>
      <c r="D114" s="303"/>
      <c r="E114" s="303"/>
      <c r="F114" s="326" t="s">
        <v>886</v>
      </c>
      <c r="G114" s="303"/>
      <c r="H114" s="303" t="s">
        <v>929</v>
      </c>
      <c r="I114" s="303" t="s">
        <v>888</v>
      </c>
      <c r="J114" s="303">
        <v>120</v>
      </c>
      <c r="K114" s="317"/>
    </row>
    <row r="115" s="1" customFormat="1" ht="15" customHeight="1">
      <c r="B115" s="328"/>
      <c r="C115" s="303" t="s">
        <v>44</v>
      </c>
      <c r="D115" s="303"/>
      <c r="E115" s="303"/>
      <c r="F115" s="326" t="s">
        <v>886</v>
      </c>
      <c r="G115" s="303"/>
      <c r="H115" s="303" t="s">
        <v>930</v>
      </c>
      <c r="I115" s="303" t="s">
        <v>921</v>
      </c>
      <c r="J115" s="303"/>
      <c r="K115" s="317"/>
    </row>
    <row r="116" s="1" customFormat="1" ht="15" customHeight="1">
      <c r="B116" s="328"/>
      <c r="C116" s="303" t="s">
        <v>54</v>
      </c>
      <c r="D116" s="303"/>
      <c r="E116" s="303"/>
      <c r="F116" s="326" t="s">
        <v>886</v>
      </c>
      <c r="G116" s="303"/>
      <c r="H116" s="303" t="s">
        <v>931</v>
      </c>
      <c r="I116" s="303" t="s">
        <v>921</v>
      </c>
      <c r="J116" s="303"/>
      <c r="K116" s="317"/>
    </row>
    <row r="117" s="1" customFormat="1" ht="15" customHeight="1">
      <c r="B117" s="328"/>
      <c r="C117" s="303" t="s">
        <v>63</v>
      </c>
      <c r="D117" s="303"/>
      <c r="E117" s="303"/>
      <c r="F117" s="326" t="s">
        <v>886</v>
      </c>
      <c r="G117" s="303"/>
      <c r="H117" s="303" t="s">
        <v>932</v>
      </c>
      <c r="I117" s="303" t="s">
        <v>933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934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880</v>
      </c>
      <c r="D123" s="318"/>
      <c r="E123" s="318"/>
      <c r="F123" s="318" t="s">
        <v>881</v>
      </c>
      <c r="G123" s="319"/>
      <c r="H123" s="318" t="s">
        <v>60</v>
      </c>
      <c r="I123" s="318" t="s">
        <v>63</v>
      </c>
      <c r="J123" s="318" t="s">
        <v>882</v>
      </c>
      <c r="K123" s="347"/>
    </row>
    <row r="124" s="1" customFormat="1" ht="17.25" customHeight="1">
      <c r="B124" s="346"/>
      <c r="C124" s="320" t="s">
        <v>883</v>
      </c>
      <c r="D124" s="320"/>
      <c r="E124" s="320"/>
      <c r="F124" s="321" t="s">
        <v>884</v>
      </c>
      <c r="G124" s="322"/>
      <c r="H124" s="320"/>
      <c r="I124" s="320"/>
      <c r="J124" s="320" t="s">
        <v>885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889</v>
      </c>
      <c r="D126" s="325"/>
      <c r="E126" s="325"/>
      <c r="F126" s="326" t="s">
        <v>886</v>
      </c>
      <c r="G126" s="303"/>
      <c r="H126" s="303" t="s">
        <v>926</v>
      </c>
      <c r="I126" s="303" t="s">
        <v>888</v>
      </c>
      <c r="J126" s="303">
        <v>120</v>
      </c>
      <c r="K126" s="351"/>
    </row>
    <row r="127" s="1" customFormat="1" ht="15" customHeight="1">
      <c r="B127" s="348"/>
      <c r="C127" s="303" t="s">
        <v>935</v>
      </c>
      <c r="D127" s="303"/>
      <c r="E127" s="303"/>
      <c r="F127" s="326" t="s">
        <v>886</v>
      </c>
      <c r="G127" s="303"/>
      <c r="H127" s="303" t="s">
        <v>936</v>
      </c>
      <c r="I127" s="303" t="s">
        <v>888</v>
      </c>
      <c r="J127" s="303" t="s">
        <v>937</v>
      </c>
      <c r="K127" s="351"/>
    </row>
    <row r="128" s="1" customFormat="1" ht="15" customHeight="1">
      <c r="B128" s="348"/>
      <c r="C128" s="303" t="s">
        <v>834</v>
      </c>
      <c r="D128" s="303"/>
      <c r="E128" s="303"/>
      <c r="F128" s="326" t="s">
        <v>886</v>
      </c>
      <c r="G128" s="303"/>
      <c r="H128" s="303" t="s">
        <v>938</v>
      </c>
      <c r="I128" s="303" t="s">
        <v>888</v>
      </c>
      <c r="J128" s="303" t="s">
        <v>937</v>
      </c>
      <c r="K128" s="351"/>
    </row>
    <row r="129" s="1" customFormat="1" ht="15" customHeight="1">
      <c r="B129" s="348"/>
      <c r="C129" s="303" t="s">
        <v>897</v>
      </c>
      <c r="D129" s="303"/>
      <c r="E129" s="303"/>
      <c r="F129" s="326" t="s">
        <v>892</v>
      </c>
      <c r="G129" s="303"/>
      <c r="H129" s="303" t="s">
        <v>898</v>
      </c>
      <c r="I129" s="303" t="s">
        <v>888</v>
      </c>
      <c r="J129" s="303">
        <v>15</v>
      </c>
      <c r="K129" s="351"/>
    </row>
    <row r="130" s="1" customFormat="1" ht="15" customHeight="1">
      <c r="B130" s="348"/>
      <c r="C130" s="329" t="s">
        <v>899</v>
      </c>
      <c r="D130" s="329"/>
      <c r="E130" s="329"/>
      <c r="F130" s="330" t="s">
        <v>892</v>
      </c>
      <c r="G130" s="329"/>
      <c r="H130" s="329" t="s">
        <v>900</v>
      </c>
      <c r="I130" s="329" t="s">
        <v>888</v>
      </c>
      <c r="J130" s="329">
        <v>15</v>
      </c>
      <c r="K130" s="351"/>
    </row>
    <row r="131" s="1" customFormat="1" ht="15" customHeight="1">
      <c r="B131" s="348"/>
      <c r="C131" s="329" t="s">
        <v>901</v>
      </c>
      <c r="D131" s="329"/>
      <c r="E131" s="329"/>
      <c r="F131" s="330" t="s">
        <v>892</v>
      </c>
      <c r="G131" s="329"/>
      <c r="H131" s="329" t="s">
        <v>902</v>
      </c>
      <c r="I131" s="329" t="s">
        <v>888</v>
      </c>
      <c r="J131" s="329">
        <v>20</v>
      </c>
      <c r="K131" s="351"/>
    </row>
    <row r="132" s="1" customFormat="1" ht="15" customHeight="1">
      <c r="B132" s="348"/>
      <c r="C132" s="329" t="s">
        <v>903</v>
      </c>
      <c r="D132" s="329"/>
      <c r="E132" s="329"/>
      <c r="F132" s="330" t="s">
        <v>892</v>
      </c>
      <c r="G132" s="329"/>
      <c r="H132" s="329" t="s">
        <v>904</v>
      </c>
      <c r="I132" s="329" t="s">
        <v>888</v>
      </c>
      <c r="J132" s="329">
        <v>20</v>
      </c>
      <c r="K132" s="351"/>
    </row>
    <row r="133" s="1" customFormat="1" ht="15" customHeight="1">
      <c r="B133" s="348"/>
      <c r="C133" s="303" t="s">
        <v>891</v>
      </c>
      <c r="D133" s="303"/>
      <c r="E133" s="303"/>
      <c r="F133" s="326" t="s">
        <v>892</v>
      </c>
      <c r="G133" s="303"/>
      <c r="H133" s="303" t="s">
        <v>926</v>
      </c>
      <c r="I133" s="303" t="s">
        <v>888</v>
      </c>
      <c r="J133" s="303">
        <v>50</v>
      </c>
      <c r="K133" s="351"/>
    </row>
    <row r="134" s="1" customFormat="1" ht="15" customHeight="1">
      <c r="B134" s="348"/>
      <c r="C134" s="303" t="s">
        <v>905</v>
      </c>
      <c r="D134" s="303"/>
      <c r="E134" s="303"/>
      <c r="F134" s="326" t="s">
        <v>892</v>
      </c>
      <c r="G134" s="303"/>
      <c r="H134" s="303" t="s">
        <v>926</v>
      </c>
      <c r="I134" s="303" t="s">
        <v>888</v>
      </c>
      <c r="J134" s="303">
        <v>50</v>
      </c>
      <c r="K134" s="351"/>
    </row>
    <row r="135" s="1" customFormat="1" ht="15" customHeight="1">
      <c r="B135" s="348"/>
      <c r="C135" s="303" t="s">
        <v>911</v>
      </c>
      <c r="D135" s="303"/>
      <c r="E135" s="303"/>
      <c r="F135" s="326" t="s">
        <v>892</v>
      </c>
      <c r="G135" s="303"/>
      <c r="H135" s="303" t="s">
        <v>926</v>
      </c>
      <c r="I135" s="303" t="s">
        <v>888</v>
      </c>
      <c r="J135" s="303">
        <v>50</v>
      </c>
      <c r="K135" s="351"/>
    </row>
    <row r="136" s="1" customFormat="1" ht="15" customHeight="1">
      <c r="B136" s="348"/>
      <c r="C136" s="303" t="s">
        <v>913</v>
      </c>
      <c r="D136" s="303"/>
      <c r="E136" s="303"/>
      <c r="F136" s="326" t="s">
        <v>892</v>
      </c>
      <c r="G136" s="303"/>
      <c r="H136" s="303" t="s">
        <v>926</v>
      </c>
      <c r="I136" s="303" t="s">
        <v>888</v>
      </c>
      <c r="J136" s="303">
        <v>50</v>
      </c>
      <c r="K136" s="351"/>
    </row>
    <row r="137" s="1" customFormat="1" ht="15" customHeight="1">
      <c r="B137" s="348"/>
      <c r="C137" s="303" t="s">
        <v>914</v>
      </c>
      <c r="D137" s="303"/>
      <c r="E137" s="303"/>
      <c r="F137" s="326" t="s">
        <v>892</v>
      </c>
      <c r="G137" s="303"/>
      <c r="H137" s="303" t="s">
        <v>939</v>
      </c>
      <c r="I137" s="303" t="s">
        <v>888</v>
      </c>
      <c r="J137" s="303">
        <v>255</v>
      </c>
      <c r="K137" s="351"/>
    </row>
    <row r="138" s="1" customFormat="1" ht="15" customHeight="1">
      <c r="B138" s="348"/>
      <c r="C138" s="303" t="s">
        <v>916</v>
      </c>
      <c r="D138" s="303"/>
      <c r="E138" s="303"/>
      <c r="F138" s="326" t="s">
        <v>886</v>
      </c>
      <c r="G138" s="303"/>
      <c r="H138" s="303" t="s">
        <v>940</v>
      </c>
      <c r="I138" s="303" t="s">
        <v>918</v>
      </c>
      <c r="J138" s="303"/>
      <c r="K138" s="351"/>
    </row>
    <row r="139" s="1" customFormat="1" ht="15" customHeight="1">
      <c r="B139" s="348"/>
      <c r="C139" s="303" t="s">
        <v>919</v>
      </c>
      <c r="D139" s="303"/>
      <c r="E139" s="303"/>
      <c r="F139" s="326" t="s">
        <v>886</v>
      </c>
      <c r="G139" s="303"/>
      <c r="H139" s="303" t="s">
        <v>941</v>
      </c>
      <c r="I139" s="303" t="s">
        <v>921</v>
      </c>
      <c r="J139" s="303"/>
      <c r="K139" s="351"/>
    </row>
    <row r="140" s="1" customFormat="1" ht="15" customHeight="1">
      <c r="B140" s="348"/>
      <c r="C140" s="303" t="s">
        <v>922</v>
      </c>
      <c r="D140" s="303"/>
      <c r="E140" s="303"/>
      <c r="F140" s="326" t="s">
        <v>886</v>
      </c>
      <c r="G140" s="303"/>
      <c r="H140" s="303" t="s">
        <v>922</v>
      </c>
      <c r="I140" s="303" t="s">
        <v>921</v>
      </c>
      <c r="J140" s="303"/>
      <c r="K140" s="351"/>
    </row>
    <row r="141" s="1" customFormat="1" ht="15" customHeight="1">
      <c r="B141" s="348"/>
      <c r="C141" s="303" t="s">
        <v>44</v>
      </c>
      <c r="D141" s="303"/>
      <c r="E141" s="303"/>
      <c r="F141" s="326" t="s">
        <v>886</v>
      </c>
      <c r="G141" s="303"/>
      <c r="H141" s="303" t="s">
        <v>942</v>
      </c>
      <c r="I141" s="303" t="s">
        <v>921</v>
      </c>
      <c r="J141" s="303"/>
      <c r="K141" s="351"/>
    </row>
    <row r="142" s="1" customFormat="1" ht="15" customHeight="1">
      <c r="B142" s="348"/>
      <c r="C142" s="303" t="s">
        <v>943</v>
      </c>
      <c r="D142" s="303"/>
      <c r="E142" s="303"/>
      <c r="F142" s="326" t="s">
        <v>886</v>
      </c>
      <c r="G142" s="303"/>
      <c r="H142" s="303" t="s">
        <v>944</v>
      </c>
      <c r="I142" s="303" t="s">
        <v>921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945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880</v>
      </c>
      <c r="D148" s="318"/>
      <c r="E148" s="318"/>
      <c r="F148" s="318" t="s">
        <v>881</v>
      </c>
      <c r="G148" s="319"/>
      <c r="H148" s="318" t="s">
        <v>60</v>
      </c>
      <c r="I148" s="318" t="s">
        <v>63</v>
      </c>
      <c r="J148" s="318" t="s">
        <v>882</v>
      </c>
      <c r="K148" s="317"/>
    </row>
    <row r="149" s="1" customFormat="1" ht="17.25" customHeight="1">
      <c r="B149" s="315"/>
      <c r="C149" s="320" t="s">
        <v>883</v>
      </c>
      <c r="D149" s="320"/>
      <c r="E149" s="320"/>
      <c r="F149" s="321" t="s">
        <v>884</v>
      </c>
      <c r="G149" s="322"/>
      <c r="H149" s="320"/>
      <c r="I149" s="320"/>
      <c r="J149" s="320" t="s">
        <v>885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889</v>
      </c>
      <c r="D151" s="303"/>
      <c r="E151" s="303"/>
      <c r="F151" s="356" t="s">
        <v>886</v>
      </c>
      <c r="G151" s="303"/>
      <c r="H151" s="355" t="s">
        <v>926</v>
      </c>
      <c r="I151" s="355" t="s">
        <v>888</v>
      </c>
      <c r="J151" s="355">
        <v>120</v>
      </c>
      <c r="K151" s="351"/>
    </row>
    <row r="152" s="1" customFormat="1" ht="15" customHeight="1">
      <c r="B152" s="328"/>
      <c r="C152" s="355" t="s">
        <v>935</v>
      </c>
      <c r="D152" s="303"/>
      <c r="E152" s="303"/>
      <c r="F152" s="356" t="s">
        <v>886</v>
      </c>
      <c r="G152" s="303"/>
      <c r="H152" s="355" t="s">
        <v>946</v>
      </c>
      <c r="I152" s="355" t="s">
        <v>888</v>
      </c>
      <c r="J152" s="355" t="s">
        <v>937</v>
      </c>
      <c r="K152" s="351"/>
    </row>
    <row r="153" s="1" customFormat="1" ht="15" customHeight="1">
      <c r="B153" s="328"/>
      <c r="C153" s="355" t="s">
        <v>834</v>
      </c>
      <c r="D153" s="303"/>
      <c r="E153" s="303"/>
      <c r="F153" s="356" t="s">
        <v>886</v>
      </c>
      <c r="G153" s="303"/>
      <c r="H153" s="355" t="s">
        <v>947</v>
      </c>
      <c r="I153" s="355" t="s">
        <v>888</v>
      </c>
      <c r="J153" s="355" t="s">
        <v>937</v>
      </c>
      <c r="K153" s="351"/>
    </row>
    <row r="154" s="1" customFormat="1" ht="15" customHeight="1">
      <c r="B154" s="328"/>
      <c r="C154" s="355" t="s">
        <v>891</v>
      </c>
      <c r="D154" s="303"/>
      <c r="E154" s="303"/>
      <c r="F154" s="356" t="s">
        <v>892</v>
      </c>
      <c r="G154" s="303"/>
      <c r="H154" s="355" t="s">
        <v>926</v>
      </c>
      <c r="I154" s="355" t="s">
        <v>888</v>
      </c>
      <c r="J154" s="355">
        <v>50</v>
      </c>
      <c r="K154" s="351"/>
    </row>
    <row r="155" s="1" customFormat="1" ht="15" customHeight="1">
      <c r="B155" s="328"/>
      <c r="C155" s="355" t="s">
        <v>894</v>
      </c>
      <c r="D155" s="303"/>
      <c r="E155" s="303"/>
      <c r="F155" s="356" t="s">
        <v>886</v>
      </c>
      <c r="G155" s="303"/>
      <c r="H155" s="355" t="s">
        <v>926</v>
      </c>
      <c r="I155" s="355" t="s">
        <v>896</v>
      </c>
      <c r="J155" s="355"/>
      <c r="K155" s="351"/>
    </row>
    <row r="156" s="1" customFormat="1" ht="15" customHeight="1">
      <c r="B156" s="328"/>
      <c r="C156" s="355" t="s">
        <v>905</v>
      </c>
      <c r="D156" s="303"/>
      <c r="E156" s="303"/>
      <c r="F156" s="356" t="s">
        <v>892</v>
      </c>
      <c r="G156" s="303"/>
      <c r="H156" s="355" t="s">
        <v>926</v>
      </c>
      <c r="I156" s="355" t="s">
        <v>888</v>
      </c>
      <c r="J156" s="355">
        <v>50</v>
      </c>
      <c r="K156" s="351"/>
    </row>
    <row r="157" s="1" customFormat="1" ht="15" customHeight="1">
      <c r="B157" s="328"/>
      <c r="C157" s="355" t="s">
        <v>913</v>
      </c>
      <c r="D157" s="303"/>
      <c r="E157" s="303"/>
      <c r="F157" s="356" t="s">
        <v>892</v>
      </c>
      <c r="G157" s="303"/>
      <c r="H157" s="355" t="s">
        <v>926</v>
      </c>
      <c r="I157" s="355" t="s">
        <v>888</v>
      </c>
      <c r="J157" s="355">
        <v>50</v>
      </c>
      <c r="K157" s="351"/>
    </row>
    <row r="158" s="1" customFormat="1" ht="15" customHeight="1">
      <c r="B158" s="328"/>
      <c r="C158" s="355" t="s">
        <v>911</v>
      </c>
      <c r="D158" s="303"/>
      <c r="E158" s="303"/>
      <c r="F158" s="356" t="s">
        <v>892</v>
      </c>
      <c r="G158" s="303"/>
      <c r="H158" s="355" t="s">
        <v>926</v>
      </c>
      <c r="I158" s="355" t="s">
        <v>888</v>
      </c>
      <c r="J158" s="355">
        <v>50</v>
      </c>
      <c r="K158" s="351"/>
    </row>
    <row r="159" s="1" customFormat="1" ht="15" customHeight="1">
      <c r="B159" s="328"/>
      <c r="C159" s="355" t="s">
        <v>97</v>
      </c>
      <c r="D159" s="303"/>
      <c r="E159" s="303"/>
      <c r="F159" s="356" t="s">
        <v>886</v>
      </c>
      <c r="G159" s="303"/>
      <c r="H159" s="355" t="s">
        <v>948</v>
      </c>
      <c r="I159" s="355" t="s">
        <v>888</v>
      </c>
      <c r="J159" s="355" t="s">
        <v>949</v>
      </c>
      <c r="K159" s="351"/>
    </row>
    <row r="160" s="1" customFormat="1" ht="15" customHeight="1">
      <c r="B160" s="328"/>
      <c r="C160" s="355" t="s">
        <v>950</v>
      </c>
      <c r="D160" s="303"/>
      <c r="E160" s="303"/>
      <c r="F160" s="356" t="s">
        <v>886</v>
      </c>
      <c r="G160" s="303"/>
      <c r="H160" s="355" t="s">
        <v>951</v>
      </c>
      <c r="I160" s="355" t="s">
        <v>921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952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880</v>
      </c>
      <c r="D166" s="318"/>
      <c r="E166" s="318"/>
      <c r="F166" s="318" t="s">
        <v>881</v>
      </c>
      <c r="G166" s="360"/>
      <c r="H166" s="361" t="s">
        <v>60</v>
      </c>
      <c r="I166" s="361" t="s">
        <v>63</v>
      </c>
      <c r="J166" s="318" t="s">
        <v>882</v>
      </c>
      <c r="K166" s="295"/>
    </row>
    <row r="167" s="1" customFormat="1" ht="17.25" customHeight="1">
      <c r="B167" s="296"/>
      <c r="C167" s="320" t="s">
        <v>883</v>
      </c>
      <c r="D167" s="320"/>
      <c r="E167" s="320"/>
      <c r="F167" s="321" t="s">
        <v>884</v>
      </c>
      <c r="G167" s="362"/>
      <c r="H167" s="363"/>
      <c r="I167" s="363"/>
      <c r="J167" s="320" t="s">
        <v>885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889</v>
      </c>
      <c r="D169" s="303"/>
      <c r="E169" s="303"/>
      <c r="F169" s="326" t="s">
        <v>886</v>
      </c>
      <c r="G169" s="303"/>
      <c r="H169" s="303" t="s">
        <v>926</v>
      </c>
      <c r="I169" s="303" t="s">
        <v>888</v>
      </c>
      <c r="J169" s="303">
        <v>120</v>
      </c>
      <c r="K169" s="351"/>
    </row>
    <row r="170" s="1" customFormat="1" ht="15" customHeight="1">
      <c r="B170" s="328"/>
      <c r="C170" s="303" t="s">
        <v>935</v>
      </c>
      <c r="D170" s="303"/>
      <c r="E170" s="303"/>
      <c r="F170" s="326" t="s">
        <v>886</v>
      </c>
      <c r="G170" s="303"/>
      <c r="H170" s="303" t="s">
        <v>936</v>
      </c>
      <c r="I170" s="303" t="s">
        <v>888</v>
      </c>
      <c r="J170" s="303" t="s">
        <v>937</v>
      </c>
      <c r="K170" s="351"/>
    </row>
    <row r="171" s="1" customFormat="1" ht="15" customHeight="1">
      <c r="B171" s="328"/>
      <c r="C171" s="303" t="s">
        <v>834</v>
      </c>
      <c r="D171" s="303"/>
      <c r="E171" s="303"/>
      <c r="F171" s="326" t="s">
        <v>886</v>
      </c>
      <c r="G171" s="303"/>
      <c r="H171" s="303" t="s">
        <v>953</v>
      </c>
      <c r="I171" s="303" t="s">
        <v>888</v>
      </c>
      <c r="J171" s="303" t="s">
        <v>937</v>
      </c>
      <c r="K171" s="351"/>
    </row>
    <row r="172" s="1" customFormat="1" ht="15" customHeight="1">
      <c r="B172" s="328"/>
      <c r="C172" s="303" t="s">
        <v>891</v>
      </c>
      <c r="D172" s="303"/>
      <c r="E172" s="303"/>
      <c r="F172" s="326" t="s">
        <v>892</v>
      </c>
      <c r="G172" s="303"/>
      <c r="H172" s="303" t="s">
        <v>953</v>
      </c>
      <c r="I172" s="303" t="s">
        <v>888</v>
      </c>
      <c r="J172" s="303">
        <v>50</v>
      </c>
      <c r="K172" s="351"/>
    </row>
    <row r="173" s="1" customFormat="1" ht="15" customHeight="1">
      <c r="B173" s="328"/>
      <c r="C173" s="303" t="s">
        <v>894</v>
      </c>
      <c r="D173" s="303"/>
      <c r="E173" s="303"/>
      <c r="F173" s="326" t="s">
        <v>886</v>
      </c>
      <c r="G173" s="303"/>
      <c r="H173" s="303" t="s">
        <v>953</v>
      </c>
      <c r="I173" s="303" t="s">
        <v>896</v>
      </c>
      <c r="J173" s="303"/>
      <c r="K173" s="351"/>
    </row>
    <row r="174" s="1" customFormat="1" ht="15" customHeight="1">
      <c r="B174" s="328"/>
      <c r="C174" s="303" t="s">
        <v>905</v>
      </c>
      <c r="D174" s="303"/>
      <c r="E174" s="303"/>
      <c r="F174" s="326" t="s">
        <v>892</v>
      </c>
      <c r="G174" s="303"/>
      <c r="H174" s="303" t="s">
        <v>953</v>
      </c>
      <c r="I174" s="303" t="s">
        <v>888</v>
      </c>
      <c r="J174" s="303">
        <v>50</v>
      </c>
      <c r="K174" s="351"/>
    </row>
    <row r="175" s="1" customFormat="1" ht="15" customHeight="1">
      <c r="B175" s="328"/>
      <c r="C175" s="303" t="s">
        <v>913</v>
      </c>
      <c r="D175" s="303"/>
      <c r="E175" s="303"/>
      <c r="F175" s="326" t="s">
        <v>892</v>
      </c>
      <c r="G175" s="303"/>
      <c r="H175" s="303" t="s">
        <v>953</v>
      </c>
      <c r="I175" s="303" t="s">
        <v>888</v>
      </c>
      <c r="J175" s="303">
        <v>50</v>
      </c>
      <c r="K175" s="351"/>
    </row>
    <row r="176" s="1" customFormat="1" ht="15" customHeight="1">
      <c r="B176" s="328"/>
      <c r="C176" s="303" t="s">
        <v>911</v>
      </c>
      <c r="D176" s="303"/>
      <c r="E176" s="303"/>
      <c r="F176" s="326" t="s">
        <v>892</v>
      </c>
      <c r="G176" s="303"/>
      <c r="H176" s="303" t="s">
        <v>953</v>
      </c>
      <c r="I176" s="303" t="s">
        <v>888</v>
      </c>
      <c r="J176" s="303">
        <v>50</v>
      </c>
      <c r="K176" s="351"/>
    </row>
    <row r="177" s="1" customFormat="1" ht="15" customHeight="1">
      <c r="B177" s="328"/>
      <c r="C177" s="303" t="s">
        <v>111</v>
      </c>
      <c r="D177" s="303"/>
      <c r="E177" s="303"/>
      <c r="F177" s="326" t="s">
        <v>886</v>
      </c>
      <c r="G177" s="303"/>
      <c r="H177" s="303" t="s">
        <v>954</v>
      </c>
      <c r="I177" s="303" t="s">
        <v>955</v>
      </c>
      <c r="J177" s="303"/>
      <c r="K177" s="351"/>
    </row>
    <row r="178" s="1" customFormat="1" ht="15" customHeight="1">
      <c r="B178" s="328"/>
      <c r="C178" s="303" t="s">
        <v>63</v>
      </c>
      <c r="D178" s="303"/>
      <c r="E178" s="303"/>
      <c r="F178" s="326" t="s">
        <v>886</v>
      </c>
      <c r="G178" s="303"/>
      <c r="H178" s="303" t="s">
        <v>956</v>
      </c>
      <c r="I178" s="303" t="s">
        <v>957</v>
      </c>
      <c r="J178" s="303">
        <v>1</v>
      </c>
      <c r="K178" s="351"/>
    </row>
    <row r="179" s="1" customFormat="1" ht="15" customHeight="1">
      <c r="B179" s="328"/>
      <c r="C179" s="303" t="s">
        <v>59</v>
      </c>
      <c r="D179" s="303"/>
      <c r="E179" s="303"/>
      <c r="F179" s="326" t="s">
        <v>886</v>
      </c>
      <c r="G179" s="303"/>
      <c r="H179" s="303" t="s">
        <v>958</v>
      </c>
      <c r="I179" s="303" t="s">
        <v>888</v>
      </c>
      <c r="J179" s="303">
        <v>20</v>
      </c>
      <c r="K179" s="351"/>
    </row>
    <row r="180" s="1" customFormat="1" ht="15" customHeight="1">
      <c r="B180" s="328"/>
      <c r="C180" s="303" t="s">
        <v>60</v>
      </c>
      <c r="D180" s="303"/>
      <c r="E180" s="303"/>
      <c r="F180" s="326" t="s">
        <v>886</v>
      </c>
      <c r="G180" s="303"/>
      <c r="H180" s="303" t="s">
        <v>959</v>
      </c>
      <c r="I180" s="303" t="s">
        <v>888</v>
      </c>
      <c r="J180" s="303">
        <v>255</v>
      </c>
      <c r="K180" s="351"/>
    </row>
    <row r="181" s="1" customFormat="1" ht="15" customHeight="1">
      <c r="B181" s="328"/>
      <c r="C181" s="303" t="s">
        <v>112</v>
      </c>
      <c r="D181" s="303"/>
      <c r="E181" s="303"/>
      <c r="F181" s="326" t="s">
        <v>886</v>
      </c>
      <c r="G181" s="303"/>
      <c r="H181" s="303" t="s">
        <v>850</v>
      </c>
      <c r="I181" s="303" t="s">
        <v>888</v>
      </c>
      <c r="J181" s="303">
        <v>10</v>
      </c>
      <c r="K181" s="351"/>
    </row>
    <row r="182" s="1" customFormat="1" ht="15" customHeight="1">
      <c r="B182" s="328"/>
      <c r="C182" s="303" t="s">
        <v>113</v>
      </c>
      <c r="D182" s="303"/>
      <c r="E182" s="303"/>
      <c r="F182" s="326" t="s">
        <v>886</v>
      </c>
      <c r="G182" s="303"/>
      <c r="H182" s="303" t="s">
        <v>960</v>
      </c>
      <c r="I182" s="303" t="s">
        <v>921</v>
      </c>
      <c r="J182" s="303"/>
      <c r="K182" s="351"/>
    </row>
    <row r="183" s="1" customFormat="1" ht="15" customHeight="1">
      <c r="B183" s="328"/>
      <c r="C183" s="303" t="s">
        <v>961</v>
      </c>
      <c r="D183" s="303"/>
      <c r="E183" s="303"/>
      <c r="F183" s="326" t="s">
        <v>886</v>
      </c>
      <c r="G183" s="303"/>
      <c r="H183" s="303" t="s">
        <v>962</v>
      </c>
      <c r="I183" s="303" t="s">
        <v>921</v>
      </c>
      <c r="J183" s="303"/>
      <c r="K183" s="351"/>
    </row>
    <row r="184" s="1" customFormat="1" ht="15" customHeight="1">
      <c r="B184" s="328"/>
      <c r="C184" s="303" t="s">
        <v>950</v>
      </c>
      <c r="D184" s="303"/>
      <c r="E184" s="303"/>
      <c r="F184" s="326" t="s">
        <v>886</v>
      </c>
      <c r="G184" s="303"/>
      <c r="H184" s="303" t="s">
        <v>963</v>
      </c>
      <c r="I184" s="303" t="s">
        <v>921</v>
      </c>
      <c r="J184" s="303"/>
      <c r="K184" s="351"/>
    </row>
    <row r="185" s="1" customFormat="1" ht="15" customHeight="1">
      <c r="B185" s="328"/>
      <c r="C185" s="303" t="s">
        <v>115</v>
      </c>
      <c r="D185" s="303"/>
      <c r="E185" s="303"/>
      <c r="F185" s="326" t="s">
        <v>892</v>
      </c>
      <c r="G185" s="303"/>
      <c r="H185" s="303" t="s">
        <v>964</v>
      </c>
      <c r="I185" s="303" t="s">
        <v>888</v>
      </c>
      <c r="J185" s="303">
        <v>50</v>
      </c>
      <c r="K185" s="351"/>
    </row>
    <row r="186" s="1" customFormat="1" ht="15" customHeight="1">
      <c r="B186" s="328"/>
      <c r="C186" s="303" t="s">
        <v>965</v>
      </c>
      <c r="D186" s="303"/>
      <c r="E186" s="303"/>
      <c r="F186" s="326" t="s">
        <v>892</v>
      </c>
      <c r="G186" s="303"/>
      <c r="H186" s="303" t="s">
        <v>966</v>
      </c>
      <c r="I186" s="303" t="s">
        <v>967</v>
      </c>
      <c r="J186" s="303"/>
      <c r="K186" s="351"/>
    </row>
    <row r="187" s="1" customFormat="1" ht="15" customHeight="1">
      <c r="B187" s="328"/>
      <c r="C187" s="303" t="s">
        <v>968</v>
      </c>
      <c r="D187" s="303"/>
      <c r="E187" s="303"/>
      <c r="F187" s="326" t="s">
        <v>892</v>
      </c>
      <c r="G187" s="303"/>
      <c r="H187" s="303" t="s">
        <v>969</v>
      </c>
      <c r="I187" s="303" t="s">
        <v>967</v>
      </c>
      <c r="J187" s="303"/>
      <c r="K187" s="351"/>
    </row>
    <row r="188" s="1" customFormat="1" ht="15" customHeight="1">
      <c r="B188" s="328"/>
      <c r="C188" s="303" t="s">
        <v>970</v>
      </c>
      <c r="D188" s="303"/>
      <c r="E188" s="303"/>
      <c r="F188" s="326" t="s">
        <v>892</v>
      </c>
      <c r="G188" s="303"/>
      <c r="H188" s="303" t="s">
        <v>971</v>
      </c>
      <c r="I188" s="303" t="s">
        <v>967</v>
      </c>
      <c r="J188" s="303"/>
      <c r="K188" s="351"/>
    </row>
    <row r="189" s="1" customFormat="1" ht="15" customHeight="1">
      <c r="B189" s="328"/>
      <c r="C189" s="364" t="s">
        <v>972</v>
      </c>
      <c r="D189" s="303"/>
      <c r="E189" s="303"/>
      <c r="F189" s="326" t="s">
        <v>892</v>
      </c>
      <c r="G189" s="303"/>
      <c r="H189" s="303" t="s">
        <v>973</v>
      </c>
      <c r="I189" s="303" t="s">
        <v>974</v>
      </c>
      <c r="J189" s="365" t="s">
        <v>975</v>
      </c>
      <c r="K189" s="351"/>
    </row>
    <row r="190" s="1" customFormat="1" ht="15" customHeight="1">
      <c r="B190" s="328"/>
      <c r="C190" s="364" t="s">
        <v>48</v>
      </c>
      <c r="D190" s="303"/>
      <c r="E190" s="303"/>
      <c r="F190" s="326" t="s">
        <v>886</v>
      </c>
      <c r="G190" s="303"/>
      <c r="H190" s="300" t="s">
        <v>976</v>
      </c>
      <c r="I190" s="303" t="s">
        <v>977</v>
      </c>
      <c r="J190" s="303"/>
      <c r="K190" s="351"/>
    </row>
    <row r="191" s="1" customFormat="1" ht="15" customHeight="1">
      <c r="B191" s="328"/>
      <c r="C191" s="364" t="s">
        <v>978</v>
      </c>
      <c r="D191" s="303"/>
      <c r="E191" s="303"/>
      <c r="F191" s="326" t="s">
        <v>886</v>
      </c>
      <c r="G191" s="303"/>
      <c r="H191" s="303" t="s">
        <v>979</v>
      </c>
      <c r="I191" s="303" t="s">
        <v>921</v>
      </c>
      <c r="J191" s="303"/>
      <c r="K191" s="351"/>
    </row>
    <row r="192" s="1" customFormat="1" ht="15" customHeight="1">
      <c r="B192" s="328"/>
      <c r="C192" s="364" t="s">
        <v>980</v>
      </c>
      <c r="D192" s="303"/>
      <c r="E192" s="303"/>
      <c r="F192" s="326" t="s">
        <v>886</v>
      </c>
      <c r="G192" s="303"/>
      <c r="H192" s="303" t="s">
        <v>981</v>
      </c>
      <c r="I192" s="303" t="s">
        <v>921</v>
      </c>
      <c r="J192" s="303"/>
      <c r="K192" s="351"/>
    </row>
    <row r="193" s="1" customFormat="1" ht="15" customHeight="1">
      <c r="B193" s="328"/>
      <c r="C193" s="364" t="s">
        <v>982</v>
      </c>
      <c r="D193" s="303"/>
      <c r="E193" s="303"/>
      <c r="F193" s="326" t="s">
        <v>892</v>
      </c>
      <c r="G193" s="303"/>
      <c r="H193" s="303" t="s">
        <v>983</v>
      </c>
      <c r="I193" s="303" t="s">
        <v>921</v>
      </c>
      <c r="J193" s="303"/>
      <c r="K193" s="351"/>
    </row>
    <row r="194" s="1" customFormat="1" ht="15" customHeight="1">
      <c r="B194" s="357"/>
      <c r="C194" s="366"/>
      <c r="D194" s="337"/>
      <c r="E194" s="337"/>
      <c r="F194" s="337"/>
      <c r="G194" s="337"/>
      <c r="H194" s="337"/>
      <c r="I194" s="337"/>
      <c r="J194" s="337"/>
      <c r="K194" s="358"/>
    </row>
    <row r="195" s="1" customFormat="1" ht="18.75" customHeight="1">
      <c r="B195" s="339"/>
      <c r="C195" s="349"/>
      <c r="D195" s="349"/>
      <c r="E195" s="349"/>
      <c r="F195" s="359"/>
      <c r="G195" s="349"/>
      <c r="H195" s="349"/>
      <c r="I195" s="349"/>
      <c r="J195" s="349"/>
      <c r="K195" s="339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11"/>
      <c r="C197" s="311"/>
      <c r="D197" s="311"/>
      <c r="E197" s="311"/>
      <c r="F197" s="311"/>
      <c r="G197" s="311"/>
      <c r="H197" s="311"/>
      <c r="I197" s="311"/>
      <c r="J197" s="311"/>
      <c r="K197" s="311"/>
    </row>
    <row r="198" s="1" customFormat="1" ht="13.5">
      <c r="B198" s="290"/>
      <c r="C198" s="291"/>
      <c r="D198" s="291"/>
      <c r="E198" s="291"/>
      <c r="F198" s="291"/>
      <c r="G198" s="291"/>
      <c r="H198" s="291"/>
      <c r="I198" s="291"/>
      <c r="J198" s="291"/>
      <c r="K198" s="292"/>
    </row>
    <row r="199" s="1" customFormat="1" ht="21">
      <c r="B199" s="293"/>
      <c r="C199" s="294" t="s">
        <v>984</v>
      </c>
      <c r="D199" s="294"/>
      <c r="E199" s="294"/>
      <c r="F199" s="294"/>
      <c r="G199" s="294"/>
      <c r="H199" s="294"/>
      <c r="I199" s="294"/>
      <c r="J199" s="294"/>
      <c r="K199" s="295"/>
    </row>
    <row r="200" s="1" customFormat="1" ht="25.5" customHeight="1">
      <c r="B200" s="293"/>
      <c r="C200" s="367" t="s">
        <v>985</v>
      </c>
      <c r="D200" s="367"/>
      <c r="E200" s="367"/>
      <c r="F200" s="367" t="s">
        <v>986</v>
      </c>
      <c r="G200" s="368"/>
      <c r="H200" s="367" t="s">
        <v>987</v>
      </c>
      <c r="I200" s="367"/>
      <c r="J200" s="367"/>
      <c r="K200" s="295"/>
    </row>
    <row r="201" s="1" customFormat="1" ht="5.25" customHeight="1">
      <c r="B201" s="328"/>
      <c r="C201" s="323"/>
      <c r="D201" s="323"/>
      <c r="E201" s="323"/>
      <c r="F201" s="323"/>
      <c r="G201" s="349"/>
      <c r="H201" s="323"/>
      <c r="I201" s="323"/>
      <c r="J201" s="323"/>
      <c r="K201" s="351"/>
    </row>
    <row r="202" s="1" customFormat="1" ht="15" customHeight="1">
      <c r="B202" s="328"/>
      <c r="C202" s="303" t="s">
        <v>977</v>
      </c>
      <c r="D202" s="303"/>
      <c r="E202" s="303"/>
      <c r="F202" s="326" t="s">
        <v>49</v>
      </c>
      <c r="G202" s="303"/>
      <c r="H202" s="303" t="s">
        <v>988</v>
      </c>
      <c r="I202" s="303"/>
      <c r="J202" s="303"/>
      <c r="K202" s="351"/>
    </row>
    <row r="203" s="1" customFormat="1" ht="15" customHeight="1">
      <c r="B203" s="328"/>
      <c r="C203" s="303"/>
      <c r="D203" s="303"/>
      <c r="E203" s="303"/>
      <c r="F203" s="326" t="s">
        <v>50</v>
      </c>
      <c r="G203" s="303"/>
      <c r="H203" s="303" t="s">
        <v>989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53</v>
      </c>
      <c r="G204" s="303"/>
      <c r="H204" s="303" t="s">
        <v>990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51</v>
      </c>
      <c r="G205" s="303"/>
      <c r="H205" s="303" t="s">
        <v>991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52</v>
      </c>
      <c r="G206" s="303"/>
      <c r="H206" s="303" t="s">
        <v>992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/>
      <c r="G207" s="303"/>
      <c r="H207" s="303"/>
      <c r="I207" s="303"/>
      <c r="J207" s="303"/>
      <c r="K207" s="351"/>
    </row>
    <row r="208" s="1" customFormat="1" ht="15" customHeight="1">
      <c r="B208" s="328"/>
      <c r="C208" s="303" t="s">
        <v>933</v>
      </c>
      <c r="D208" s="303"/>
      <c r="E208" s="303"/>
      <c r="F208" s="326" t="s">
        <v>85</v>
      </c>
      <c r="G208" s="303"/>
      <c r="H208" s="303" t="s">
        <v>993</v>
      </c>
      <c r="I208" s="303"/>
      <c r="J208" s="303"/>
      <c r="K208" s="351"/>
    </row>
    <row r="209" s="1" customFormat="1" ht="15" customHeight="1">
      <c r="B209" s="328"/>
      <c r="C209" s="303"/>
      <c r="D209" s="303"/>
      <c r="E209" s="303"/>
      <c r="F209" s="326" t="s">
        <v>830</v>
      </c>
      <c r="G209" s="303"/>
      <c r="H209" s="303" t="s">
        <v>831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828</v>
      </c>
      <c r="G210" s="303"/>
      <c r="H210" s="303" t="s">
        <v>994</v>
      </c>
      <c r="I210" s="303"/>
      <c r="J210" s="303"/>
      <c r="K210" s="351"/>
    </row>
    <row r="211" s="1" customFormat="1" ht="15" customHeight="1">
      <c r="B211" s="369"/>
      <c r="C211" s="303"/>
      <c r="D211" s="303"/>
      <c r="E211" s="303"/>
      <c r="F211" s="326" t="s">
        <v>89</v>
      </c>
      <c r="G211" s="364"/>
      <c r="H211" s="355" t="s">
        <v>90</v>
      </c>
      <c r="I211" s="355"/>
      <c r="J211" s="355"/>
      <c r="K211" s="370"/>
    </row>
    <row r="212" s="1" customFormat="1" ht="15" customHeight="1">
      <c r="B212" s="369"/>
      <c r="C212" s="303"/>
      <c r="D212" s="303"/>
      <c r="E212" s="303"/>
      <c r="F212" s="326" t="s">
        <v>832</v>
      </c>
      <c r="G212" s="364"/>
      <c r="H212" s="355" t="s">
        <v>995</v>
      </c>
      <c r="I212" s="355"/>
      <c r="J212" s="355"/>
      <c r="K212" s="370"/>
    </row>
    <row r="213" s="1" customFormat="1" ht="15" customHeight="1">
      <c r="B213" s="369"/>
      <c r="C213" s="303"/>
      <c r="D213" s="303"/>
      <c r="E213" s="303"/>
      <c r="F213" s="326"/>
      <c r="G213" s="364"/>
      <c r="H213" s="355"/>
      <c r="I213" s="355"/>
      <c r="J213" s="355"/>
      <c r="K213" s="370"/>
    </row>
    <row r="214" s="1" customFormat="1" ht="15" customHeight="1">
      <c r="B214" s="369"/>
      <c r="C214" s="303" t="s">
        <v>957</v>
      </c>
      <c r="D214" s="303"/>
      <c r="E214" s="303"/>
      <c r="F214" s="326">
        <v>1</v>
      </c>
      <c r="G214" s="364"/>
      <c r="H214" s="355" t="s">
        <v>996</v>
      </c>
      <c r="I214" s="355"/>
      <c r="J214" s="355"/>
      <c r="K214" s="370"/>
    </row>
    <row r="215" s="1" customFormat="1" ht="15" customHeight="1">
      <c r="B215" s="369"/>
      <c r="C215" s="303"/>
      <c r="D215" s="303"/>
      <c r="E215" s="303"/>
      <c r="F215" s="326">
        <v>2</v>
      </c>
      <c r="G215" s="364"/>
      <c r="H215" s="355" t="s">
        <v>997</v>
      </c>
      <c r="I215" s="355"/>
      <c r="J215" s="355"/>
      <c r="K215" s="370"/>
    </row>
    <row r="216" s="1" customFormat="1" ht="15" customHeight="1">
      <c r="B216" s="369"/>
      <c r="C216" s="303"/>
      <c r="D216" s="303"/>
      <c r="E216" s="303"/>
      <c r="F216" s="326">
        <v>3</v>
      </c>
      <c r="G216" s="364"/>
      <c r="H216" s="355" t="s">
        <v>998</v>
      </c>
      <c r="I216" s="355"/>
      <c r="J216" s="355"/>
      <c r="K216" s="370"/>
    </row>
    <row r="217" s="1" customFormat="1" ht="15" customHeight="1">
      <c r="B217" s="369"/>
      <c r="C217" s="303"/>
      <c r="D217" s="303"/>
      <c r="E217" s="303"/>
      <c r="F217" s="326">
        <v>4</v>
      </c>
      <c r="G217" s="364"/>
      <c r="H217" s="355" t="s">
        <v>999</v>
      </c>
      <c r="I217" s="355"/>
      <c r="J217" s="355"/>
      <c r="K217" s="370"/>
    </row>
    <row r="218" s="1" customFormat="1" ht="12.75" customHeight="1">
      <c r="B218" s="371"/>
      <c r="C218" s="372"/>
      <c r="D218" s="372"/>
      <c r="E218" s="372"/>
      <c r="F218" s="372"/>
      <c r="G218" s="372"/>
      <c r="H218" s="372"/>
      <c r="I218" s="372"/>
      <c r="J218" s="372"/>
      <c r="K218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D05864-7EB3-4C21-9971-08AE58E42D8A}"/>
</file>

<file path=customXml/itemProps2.xml><?xml version="1.0" encoding="utf-8"?>
<ds:datastoreItem xmlns:ds="http://schemas.openxmlformats.org/officeDocument/2006/customXml" ds:itemID="{3DF877EA-40BC-4DA4-A606-42F44B877D60}"/>
</file>

<file path=customXml/itemProps3.xml><?xml version="1.0" encoding="utf-8"?>
<ds:datastoreItem xmlns:ds="http://schemas.openxmlformats.org/officeDocument/2006/customXml" ds:itemID="{46D484CC-D024-4BAA-BDC3-82EE7DF8A235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NB-ASUS-KROS\Milan</dc:creator>
  <cp:lastModifiedBy>NB-ASUS-KROS\Milan</cp:lastModifiedBy>
  <dcterms:created xsi:type="dcterms:W3CDTF">2023-01-26T11:56:39Z</dcterms:created>
  <dcterms:modified xsi:type="dcterms:W3CDTF">2023-01-26T11:56:53Z</dcterms:modified>
</cp:coreProperties>
</file>